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10164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<sst xmlns="http://schemas.openxmlformats.org/spreadsheetml/2006/main" count="152" uniqueCount="64">
  <si>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</si>
  <si>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</si>
  <si>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</si>
  <si>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</si>
  <si>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</si>
  <si>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</si>
  <si>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</si>
  <si>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</si>
  <si>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</si>
  <si>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</si>
  <si>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</si>
  <si>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</si>
  <si>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</si>
  <si>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</si>
  <si>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</si>
  <si>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</si>
  <si>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</si>
  <si>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</si>
  <si>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</si>
  <si>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</si>
  <si>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</si>
  <si>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</si>
  <si>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</si>
  <si>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</si>
  <si>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</si>
  <si>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</si>
  <si>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</si>
  <si>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</si>
  <si>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</si>
  <si>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</si>
  <si>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</si>
  <si>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</si>
  <si>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</si>
  <si>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</si>
  <si>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</si>
  <si>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</si>
  <si>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</si>
  <si>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Platz</t>
  </si>
  <si>
    <t>x</t>
  </si>
  <si>
    <t>5.</t>
  </si>
  <si>
    <t>6.</t>
  </si>
  <si>
    <t>Spiel um Platz 5 und 6</t>
  </si>
  <si>
    <t>1. Halbfinale</t>
  </si>
  <si>
    <t>2. Halbfinale</t>
  </si>
  <si>
    <t>Verlierer Spiel 7</t>
  </si>
  <si>
    <t>Verlierer Spiel 8</t>
  </si>
  <si>
    <t>Sieger Spiel 7</t>
  </si>
  <si>
    <t>Sieger Spiel 8</t>
  </si>
  <si>
    <t>V. Platzierungen</t>
  </si>
  <si>
    <t>3. Gruppe B</t>
  </si>
  <si>
    <t>3. Gruppe A</t>
  </si>
  <si>
    <t>Jugend trainiert für Olympia</t>
  </si>
  <si>
    <t>Erzgebirgskreisfinale Fb Jungen Wk IV</t>
  </si>
  <si>
    <t>Fußball Jungen Wk IV</t>
  </si>
  <si>
    <t>Dienstag</t>
  </si>
  <si>
    <t>OS Eibenstock</t>
  </si>
  <si>
    <t>Oberschule Zschorlau</t>
  </si>
  <si>
    <t>OS Lengefeld</t>
  </si>
  <si>
    <t>Gymnasium Olbernhau</t>
  </si>
  <si>
    <t>Ev. Schulgemeinschaft Erzgebirge</t>
  </si>
  <si>
    <t>im Erzgebirgsstadion Aue</t>
  </si>
  <si>
    <t>Ev. Schulgemeinschaft Leukersdorf</t>
  </si>
  <si>
    <t>2:3 n.N.</t>
  </si>
  <si>
    <t>n.N.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</si>
</sst>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84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84" fontId="0" fillId="0" borderId="30" xfId="0" applyNumberFormat="1" applyBorder="1" applyAlignment="1">
      <alignment horizontal="center" vertical="center"/>
    </xf>
    <xf numFmtId="184" fontId="0" fillId="0" borderId="31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4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48" xfId="0" applyNumberFormat="1" applyFont="1" applyFill="1" applyBorder="1" applyAlignment="1">
      <alignment horizontal="center" vertical="center"/>
    </xf>
    <xf numFmtId="182" fontId="0" fillId="0" borderId="47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2" fillId="34" borderId="5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58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/>
    </xf>
    <xf numFmtId="0" fontId="7" fillId="36" borderId="52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31</xdr:row>
      <xdr:rowOff>19050</xdr:rowOff>
    </xdr:from>
    <xdr:to>
      <xdr:col>50</xdr:col>
      <xdr:colOff>57150</xdr:colOff>
      <xdr:row>32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531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36</xdr:row>
      <xdr:rowOff>0</xdr:rowOff>
    </xdr:from>
    <xdr:to>
      <xdr:col>50</xdr:col>
      <xdr:colOff>57150</xdr:colOff>
      <xdr:row>37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68770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38100</xdr:colOff>
      <xdr:row>1</xdr:row>
      <xdr:rowOff>19050</xdr:rowOff>
    </xdr:from>
    <xdr:to>
      <xdr:col>54</xdr:col>
      <xdr:colOff>85725</xdr:colOff>
      <xdr:row>7</xdr:row>
      <xdr:rowOff>133350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14300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42</xdr:col>
      <xdr:colOff>38100</xdr:colOff>
      <xdr:row>5</xdr:row>
      <xdr:rowOff>76200</xdr:rowOff>
    </xdr:from>
    <xdr:ext cx="1419225" cy="495300"/>
    <xdr:sp fLocksText="0">
      <xdr:nvSpPr>
        <xdr:cNvPr id="4" name="Textfeld 3"/>
        <xdr:cNvSpPr txBox="1">
          <a:spLocks noChangeArrowheads="1"/>
        </xdr:cNvSpPr>
      </xdr:nvSpPr>
      <xdr:spPr>
        <a:xfrm>
          <a:off x="4838700" y="1200150"/>
          <a:ext cx="1419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X79"/>
  <sheetViews>
    <sheetView showGridLines="0" tabSelected="1" zoomScale="112" zoomScaleNormal="112" zoomScalePageLayoutView="0" workbookViewId="0" topLeftCell="A53">
      <selection activeCell="E37" sqref="E37:AD37"/>
    </sheetView>
  </sheetViews>
  <sheetFormatPr defaultColWidth="1.7109375" defaultRowHeight="12.75"/>
  <cols>
    <col min="1" max="54" width="1.7109375" style="0" customWidth="1"/>
    <col min="55" max="55" width="6.00390625" style="0" customWidth="1"/>
    <col min="56" max="56" width="1.7109375" style="0" customWidth="1"/>
    <col min="57" max="61" width="5.7109375" style="57" customWidth="1"/>
    <col min="62" max="62" width="3.7109375" style="57" bestFit="1" customWidth="1"/>
    <col min="63" max="64" width="2.421875" style="57" bestFit="1" customWidth="1"/>
    <col min="65" max="67" width="2.421875" style="58" bestFit="1" customWidth="1"/>
    <col min="68" max="68" width="2.7109375" style="85" bestFit="1" customWidth="1"/>
    <col min="69" max="73" width="5.7109375" style="58" customWidth="1"/>
    <col min="74" max="80" width="1.7109375" style="35" customWidth="1"/>
    <col min="81" max="84" width="1.7109375" style="36" customWidth="1"/>
    <col min="85" max="102" width="1.7109375" style="25" customWidth="1"/>
  </cols>
  <sheetData>
    <row r="1" spans="74:84" ht="7.5" customHeight="1">
      <c r="BV1" s="26"/>
      <c r="BW1" s="26"/>
      <c r="BX1" s="26"/>
      <c r="BY1" s="26"/>
      <c r="BZ1" s="26"/>
      <c r="CA1" s="26"/>
      <c r="CB1" s="26"/>
      <c r="CC1" s="27"/>
      <c r="CD1" s="27"/>
      <c r="CE1" s="27"/>
      <c r="CF1" s="27"/>
    </row>
    <row r="2" spans="1:84" ht="33">
      <c r="A2" s="114" t="s">
        <v>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42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4"/>
      <c r="BV2" s="26"/>
      <c r="BW2" s="26"/>
      <c r="BX2" s="26"/>
      <c r="BY2" s="26"/>
      <c r="BZ2" s="26"/>
      <c r="CA2" s="26"/>
      <c r="CB2" s="26"/>
      <c r="CC2" s="27"/>
      <c r="CD2" s="27"/>
      <c r="CE2" s="27"/>
      <c r="CF2" s="27"/>
    </row>
    <row r="3" spans="1:102" s="14" customFormat="1" ht="27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45"/>
      <c r="AR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E3" s="59"/>
      <c r="BF3" s="59"/>
      <c r="BG3" s="59"/>
      <c r="BH3" s="59"/>
      <c r="BI3" s="59"/>
      <c r="BJ3" s="59"/>
      <c r="BK3" s="59"/>
      <c r="BL3" s="59"/>
      <c r="BM3" s="60"/>
      <c r="BN3" s="60"/>
      <c r="BO3" s="60"/>
      <c r="BP3" s="86"/>
      <c r="BQ3" s="60"/>
      <c r="BR3" s="60"/>
      <c r="BS3" s="60"/>
      <c r="BT3" s="60"/>
      <c r="BU3" s="60"/>
      <c r="BV3" s="28"/>
      <c r="BW3" s="28"/>
      <c r="BX3" s="28"/>
      <c r="BY3" s="28"/>
      <c r="BZ3" s="28"/>
      <c r="CA3" s="28"/>
      <c r="CB3" s="28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s="2" customFormat="1" ht="15">
      <c r="A4" s="116" t="s">
        <v>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48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50"/>
      <c r="BE4" s="61"/>
      <c r="BF4" s="61"/>
      <c r="BG4" s="61"/>
      <c r="BH4" s="61"/>
      <c r="BI4" s="61"/>
      <c r="BJ4" s="61"/>
      <c r="BK4" s="61"/>
      <c r="BL4" s="61"/>
      <c r="BM4" s="62"/>
      <c r="BN4" s="62"/>
      <c r="BO4" s="62"/>
      <c r="BP4" s="87"/>
      <c r="BQ4" s="62"/>
      <c r="BR4" s="62"/>
      <c r="BS4" s="62"/>
      <c r="BT4" s="62"/>
      <c r="BU4" s="62"/>
      <c r="BV4" s="30"/>
      <c r="BW4" s="30"/>
      <c r="BX4" s="30"/>
      <c r="BY4" s="30"/>
      <c r="BZ4" s="30"/>
      <c r="CA4" s="30"/>
      <c r="CB4" s="30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</row>
    <row r="5" spans="43:102" s="2" customFormat="1" ht="6" customHeight="1">
      <c r="AQ5" s="48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50"/>
      <c r="BE5" s="61"/>
      <c r="BF5" s="61"/>
      <c r="BG5" s="61"/>
      <c r="BH5" s="61"/>
      <c r="BI5" s="61"/>
      <c r="BJ5" s="61"/>
      <c r="BK5" s="61"/>
      <c r="BL5" s="61"/>
      <c r="BM5" s="62"/>
      <c r="BN5" s="62"/>
      <c r="BO5" s="62"/>
      <c r="BP5" s="87"/>
      <c r="BQ5" s="62"/>
      <c r="BR5" s="62"/>
      <c r="BS5" s="62"/>
      <c r="BT5" s="62"/>
      <c r="BU5" s="62"/>
      <c r="BV5" s="30"/>
      <c r="BW5" s="30"/>
      <c r="BX5" s="30"/>
      <c r="BY5" s="30"/>
      <c r="BZ5" s="30"/>
      <c r="CA5" s="30"/>
      <c r="CB5" s="30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</row>
    <row r="6" spans="12:102" s="2" customFormat="1" ht="15.75">
      <c r="L6" s="3" t="s">
        <v>0</v>
      </c>
      <c r="M6" s="180" t="s">
        <v>54</v>
      </c>
      <c r="N6" s="180"/>
      <c r="O6" s="180"/>
      <c r="P6" s="180"/>
      <c r="Q6" s="180"/>
      <c r="R6" s="180"/>
      <c r="S6" s="180"/>
      <c r="T6" s="180"/>
      <c r="U6" s="2" t="s">
        <v>1</v>
      </c>
      <c r="Y6" s="181">
        <v>44663</v>
      </c>
      <c r="Z6" s="181"/>
      <c r="AA6" s="181"/>
      <c r="AB6" s="181"/>
      <c r="AC6" s="181"/>
      <c r="AD6" s="181"/>
      <c r="AE6" s="181"/>
      <c r="AF6" s="181"/>
      <c r="AQ6" s="48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50"/>
      <c r="BE6" s="61"/>
      <c r="BF6" s="61"/>
      <c r="BG6" s="61"/>
      <c r="BH6" s="61"/>
      <c r="BI6" s="61"/>
      <c r="BJ6" s="61"/>
      <c r="BK6" s="61"/>
      <c r="BL6" s="61"/>
      <c r="BM6" s="62"/>
      <c r="BN6" s="62"/>
      <c r="BO6" s="62"/>
      <c r="BP6" s="87"/>
      <c r="BQ6" s="62"/>
      <c r="BR6" s="62"/>
      <c r="BS6" s="62"/>
      <c r="BT6" s="62"/>
      <c r="BU6" s="62"/>
      <c r="BV6" s="30"/>
      <c r="BW6" s="30"/>
      <c r="BX6" s="30"/>
      <c r="BY6" s="30"/>
      <c r="BZ6" s="30"/>
      <c r="CA6" s="30"/>
      <c r="CB6" s="3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43:102" s="2" customFormat="1" ht="6" customHeight="1">
      <c r="AQ7" s="48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50"/>
      <c r="BE7" s="61"/>
      <c r="BF7" s="61"/>
      <c r="BG7" s="61"/>
      <c r="BH7" s="61"/>
      <c r="BI7" s="61"/>
      <c r="BJ7" s="61"/>
      <c r="BK7" s="61"/>
      <c r="BL7" s="61"/>
      <c r="BM7" s="62"/>
      <c r="BN7" s="62"/>
      <c r="BO7" s="62"/>
      <c r="BP7" s="87"/>
      <c r="BQ7" s="62"/>
      <c r="BR7" s="62"/>
      <c r="BS7" s="62"/>
      <c r="BT7" s="62"/>
      <c r="BU7" s="62"/>
      <c r="BV7" s="30"/>
      <c r="BW7" s="30"/>
      <c r="BX7" s="30"/>
      <c r="BY7" s="30"/>
      <c r="BZ7" s="30"/>
      <c r="CA7" s="30"/>
      <c r="CB7" s="3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</row>
    <row r="8" spans="2:102" s="2" customFormat="1" ht="15">
      <c r="B8" s="186" t="s">
        <v>60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Q8" s="51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3"/>
      <c r="BE8" s="61"/>
      <c r="BF8" s="61"/>
      <c r="BG8" s="61"/>
      <c r="BH8" s="61"/>
      <c r="BI8" s="61"/>
      <c r="BJ8" s="61"/>
      <c r="BK8" s="61"/>
      <c r="BL8" s="61"/>
      <c r="BM8" s="62"/>
      <c r="BN8" s="62"/>
      <c r="BO8" s="62"/>
      <c r="BP8" s="87"/>
      <c r="BQ8" s="62"/>
      <c r="BR8" s="62"/>
      <c r="BS8" s="62"/>
      <c r="BT8" s="62"/>
      <c r="BU8" s="62"/>
      <c r="BV8" s="30"/>
      <c r="BW8" s="30"/>
      <c r="BX8" s="30"/>
      <c r="BY8" s="30"/>
      <c r="BZ8" s="30"/>
      <c r="CA8" s="30"/>
      <c r="CB8" s="30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</row>
    <row r="9" spans="57:102" s="2" customFormat="1" ht="6" customHeight="1">
      <c r="BE9" s="61"/>
      <c r="BF9" s="61"/>
      <c r="BG9" s="61"/>
      <c r="BH9" s="61"/>
      <c r="BI9" s="61"/>
      <c r="BJ9" s="61"/>
      <c r="BK9" s="61"/>
      <c r="BL9" s="61"/>
      <c r="BM9" s="62"/>
      <c r="BN9" s="62"/>
      <c r="BO9" s="62"/>
      <c r="BP9" s="87"/>
      <c r="BQ9" s="62"/>
      <c r="BR9" s="62"/>
      <c r="BS9" s="62"/>
      <c r="BT9" s="62"/>
      <c r="BU9" s="62"/>
      <c r="BV9" s="30"/>
      <c r="BW9" s="30"/>
      <c r="BX9" s="30"/>
      <c r="BY9" s="30"/>
      <c r="BZ9" s="30"/>
      <c r="CA9" s="30"/>
      <c r="CB9" s="30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7:102" s="2" customFormat="1" ht="15.75">
      <c r="G10" s="6" t="s">
        <v>2</v>
      </c>
      <c r="H10" s="188">
        <v>0.4166666666666667</v>
      </c>
      <c r="I10" s="188"/>
      <c r="J10" s="188"/>
      <c r="K10" s="188"/>
      <c r="L10" s="188"/>
      <c r="M10" s="7" t="s">
        <v>3</v>
      </c>
      <c r="T10" s="6" t="s">
        <v>4</v>
      </c>
      <c r="U10" s="237">
        <v>1</v>
      </c>
      <c r="V10" s="237"/>
      <c r="W10" s="41" t="s">
        <v>38</v>
      </c>
      <c r="X10" s="187">
        <v>0.008333333333333333</v>
      </c>
      <c r="Y10" s="187"/>
      <c r="Z10" s="187"/>
      <c r="AA10" s="187"/>
      <c r="AB10" s="187"/>
      <c r="AC10" s="7" t="s">
        <v>5</v>
      </c>
      <c r="AK10" s="6" t="s">
        <v>6</v>
      </c>
      <c r="AL10" s="187">
        <v>0.003472222222222222</v>
      </c>
      <c r="AM10" s="187"/>
      <c r="AN10" s="187"/>
      <c r="AO10" s="187"/>
      <c r="AP10" s="187"/>
      <c r="AQ10" s="7" t="s">
        <v>5</v>
      </c>
      <c r="BE10" s="61"/>
      <c r="BF10" s="61"/>
      <c r="BG10" s="61"/>
      <c r="BH10" s="61"/>
      <c r="BI10" s="61"/>
      <c r="BJ10" s="61"/>
      <c r="BK10" s="61"/>
      <c r="BL10" s="61"/>
      <c r="BM10" s="62"/>
      <c r="BN10" s="62"/>
      <c r="BO10" s="62"/>
      <c r="BP10" s="87"/>
      <c r="BQ10" s="62"/>
      <c r="BR10" s="62"/>
      <c r="BS10" s="62"/>
      <c r="BT10" s="62"/>
      <c r="BU10" s="62"/>
      <c r="BV10" s="30"/>
      <c r="BW10" s="30"/>
      <c r="BX10" s="30"/>
      <c r="BY10" s="30"/>
      <c r="BZ10" s="30"/>
      <c r="CA10" s="30"/>
      <c r="CB10" s="30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74:84" ht="9" customHeight="1">
      <c r="BV11" s="33"/>
      <c r="BW11" s="33"/>
      <c r="BX11" s="33"/>
      <c r="BY11" s="33"/>
      <c r="BZ11" s="33"/>
      <c r="CA11" s="33"/>
      <c r="CB11" s="33"/>
      <c r="CC11" s="34"/>
      <c r="CD11" s="34"/>
      <c r="CE11" s="34"/>
      <c r="CF11" s="34"/>
    </row>
    <row r="12" spans="74:84" ht="6" customHeight="1">
      <c r="BV12" s="33"/>
      <c r="BW12" s="33"/>
      <c r="BX12" s="33"/>
      <c r="BY12" s="33"/>
      <c r="BZ12" s="33"/>
      <c r="CA12" s="33"/>
      <c r="CB12" s="33"/>
      <c r="CC12" s="34"/>
      <c r="CD12" s="34"/>
      <c r="CE12" s="34"/>
      <c r="CF12" s="34"/>
    </row>
    <row r="13" spans="2:84" ht="12.75">
      <c r="B13" s="1" t="s">
        <v>7</v>
      </c>
      <c r="BV13" s="33"/>
      <c r="BW13" s="33"/>
      <c r="BX13" s="33"/>
      <c r="BY13" s="33"/>
      <c r="BZ13" s="33"/>
      <c r="CA13" s="33"/>
      <c r="CB13" s="33"/>
      <c r="CC13" s="34"/>
      <c r="CD13" s="34"/>
      <c r="CE13" s="34"/>
      <c r="CF13" s="34"/>
    </row>
    <row r="14" spans="74:84" ht="6" customHeight="1" thickBot="1">
      <c r="BV14" s="33"/>
      <c r="BW14" s="33"/>
      <c r="BX14" s="33"/>
      <c r="BY14" s="33"/>
      <c r="BZ14" s="33"/>
      <c r="CA14" s="33"/>
      <c r="CB14" s="33"/>
      <c r="CC14" s="34"/>
      <c r="CD14" s="34"/>
      <c r="CE14" s="34"/>
      <c r="CF14" s="34"/>
    </row>
    <row r="15" spans="2:84" ht="15.75" thickBot="1">
      <c r="B15" s="182" t="s">
        <v>12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  <c r="Z15" s="185"/>
      <c r="AE15" s="182" t="s">
        <v>13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4"/>
      <c r="BC15" s="185"/>
      <c r="BV15" s="33"/>
      <c r="BW15" s="33"/>
      <c r="BX15" s="33"/>
      <c r="BY15" s="33"/>
      <c r="BZ15" s="33"/>
      <c r="CA15" s="33"/>
      <c r="CB15" s="33"/>
      <c r="CC15" s="34"/>
      <c r="CD15" s="34"/>
      <c r="CE15" s="34"/>
      <c r="CF15" s="34"/>
    </row>
    <row r="16" spans="2:84" ht="15">
      <c r="B16" s="170" t="s">
        <v>8</v>
      </c>
      <c r="C16" s="171"/>
      <c r="D16" s="172" t="s">
        <v>55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5"/>
      <c r="Z16" s="176"/>
      <c r="AE16" s="170" t="s">
        <v>8</v>
      </c>
      <c r="AF16" s="171"/>
      <c r="AG16" s="172" t="s">
        <v>56</v>
      </c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5"/>
      <c r="BC16" s="176"/>
      <c r="BV16" s="33"/>
      <c r="BW16" s="33"/>
      <c r="BX16" s="33"/>
      <c r="BY16" s="33"/>
      <c r="BZ16" s="33"/>
      <c r="CA16" s="33"/>
      <c r="CB16" s="33"/>
      <c r="CC16" s="34"/>
      <c r="CD16" s="34"/>
      <c r="CE16" s="34"/>
      <c r="CF16" s="34"/>
    </row>
    <row r="17" spans="2:84" ht="15">
      <c r="B17" s="170" t="s">
        <v>9</v>
      </c>
      <c r="C17" s="171"/>
      <c r="D17" s="172" t="s">
        <v>57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5"/>
      <c r="Z17" s="176"/>
      <c r="AE17" s="170" t="s">
        <v>9</v>
      </c>
      <c r="AF17" s="171"/>
      <c r="AG17" s="172" t="s">
        <v>58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5"/>
      <c r="BC17" s="176"/>
      <c r="BV17" s="33"/>
      <c r="BW17" s="33"/>
      <c r="BX17" s="33"/>
      <c r="BY17" s="33"/>
      <c r="BZ17" s="33"/>
      <c r="CA17" s="33"/>
      <c r="CB17" s="33"/>
      <c r="CC17" s="34"/>
      <c r="CD17" s="34"/>
      <c r="CE17" s="34"/>
      <c r="CF17" s="34"/>
    </row>
    <row r="18" spans="2:84" ht="15" thickBot="1">
      <c r="B18" s="173" t="s">
        <v>10</v>
      </c>
      <c r="C18" s="174"/>
      <c r="D18" s="179" t="s">
        <v>59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7"/>
      <c r="Z18" s="178"/>
      <c r="AE18" s="173" t="s">
        <v>10</v>
      </c>
      <c r="AF18" s="174"/>
      <c r="AG18" s="179" t="s">
        <v>61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7"/>
      <c r="BC18" s="178"/>
      <c r="BV18" s="33"/>
      <c r="BW18" s="33"/>
      <c r="BX18" s="33"/>
      <c r="BY18" s="33"/>
      <c r="BZ18" s="33"/>
      <c r="CA18" s="33"/>
      <c r="CB18" s="33"/>
      <c r="CC18" s="34"/>
      <c r="CD18" s="34"/>
      <c r="CE18" s="34"/>
      <c r="CF18" s="34"/>
    </row>
    <row r="20" spans="2:84" ht="12.75">
      <c r="B20" s="1" t="s">
        <v>23</v>
      </c>
      <c r="BV20" s="33"/>
      <c r="BW20" s="33"/>
      <c r="BX20" s="33"/>
      <c r="BY20" s="33"/>
      <c r="BZ20" s="33"/>
      <c r="CA20" s="33"/>
      <c r="CB20" s="33"/>
      <c r="CC20" s="34"/>
      <c r="CD20" s="34"/>
      <c r="CE20" s="34"/>
      <c r="CF20" s="34"/>
    </row>
    <row r="21" spans="74:84" ht="6" customHeight="1" thickBot="1">
      <c r="BV21" s="33"/>
      <c r="BW21" s="33"/>
      <c r="BX21" s="33"/>
      <c r="BY21" s="33"/>
      <c r="BZ21" s="33"/>
      <c r="CA21" s="33"/>
      <c r="CB21" s="33"/>
      <c r="CC21" s="34"/>
      <c r="CD21" s="34"/>
      <c r="CE21" s="34"/>
      <c r="CF21" s="34"/>
    </row>
    <row r="22" spans="2:84" s="4" customFormat="1" ht="16.5" customHeight="1" thickBot="1">
      <c r="B22" s="168" t="s">
        <v>14</v>
      </c>
      <c r="C22" s="169"/>
      <c r="D22" s="164" t="s">
        <v>37</v>
      </c>
      <c r="E22" s="96"/>
      <c r="F22" s="165"/>
      <c r="G22" s="164" t="s">
        <v>15</v>
      </c>
      <c r="H22" s="96"/>
      <c r="I22" s="165"/>
      <c r="J22" s="164" t="s">
        <v>17</v>
      </c>
      <c r="K22" s="96"/>
      <c r="L22" s="96"/>
      <c r="M22" s="96"/>
      <c r="N22" s="165"/>
      <c r="O22" s="164" t="s">
        <v>18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5" t="s">
        <v>21</v>
      </c>
      <c r="AX22" s="96"/>
      <c r="AY22" s="96"/>
      <c r="AZ22" s="96"/>
      <c r="BA22" s="96"/>
      <c r="BB22" s="162"/>
      <c r="BC22" s="163"/>
      <c r="BE22" s="63"/>
      <c r="BF22" s="64" t="s">
        <v>28</v>
      </c>
      <c r="BG22" s="65"/>
      <c r="BH22" s="65"/>
      <c r="BI22" s="63"/>
      <c r="BJ22" s="63"/>
      <c r="BK22" s="63"/>
      <c r="BL22" s="63"/>
      <c r="BM22" s="63"/>
      <c r="BN22" s="63"/>
      <c r="BO22" s="63"/>
      <c r="BP22" s="88"/>
      <c r="BQ22" s="63"/>
      <c r="BR22" s="63"/>
      <c r="BS22" s="63"/>
      <c r="BT22" s="63"/>
      <c r="BU22" s="63"/>
      <c r="BV22" s="21"/>
      <c r="BW22" s="21"/>
      <c r="BX22" s="21"/>
      <c r="BY22" s="21"/>
      <c r="BZ22" s="21"/>
      <c r="CA22" s="21"/>
      <c r="CB22" s="21"/>
      <c r="CC22" s="22"/>
      <c r="CD22" s="22"/>
      <c r="CE22" s="22"/>
      <c r="CF22" s="22"/>
    </row>
    <row r="23" spans="2:80" s="5" customFormat="1" ht="18" customHeight="1">
      <c r="B23" s="149">
        <v>1</v>
      </c>
      <c r="C23" s="150"/>
      <c r="D23" s="150">
        <v>1</v>
      </c>
      <c r="E23" s="150"/>
      <c r="F23" s="150"/>
      <c r="G23" s="150" t="s">
        <v>16</v>
      </c>
      <c r="H23" s="150"/>
      <c r="I23" s="150"/>
      <c r="J23" s="166">
        <f>$H$10</f>
        <v>0.4166666666666667</v>
      </c>
      <c r="K23" s="166"/>
      <c r="L23" s="166"/>
      <c r="M23" s="166"/>
      <c r="N23" s="167"/>
      <c r="O23" s="147" t="str">
        <f>$D$16</f>
        <v>OS Eibenstock</v>
      </c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8" t="s">
        <v>20</v>
      </c>
      <c r="AF23" s="140" t="str">
        <f>$D$17</f>
        <v>OS Lengefeld</v>
      </c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1"/>
      <c r="AW23" s="142">
        <v>2</v>
      </c>
      <c r="AX23" s="143"/>
      <c r="AY23" s="8" t="s">
        <v>19</v>
      </c>
      <c r="AZ23" s="143">
        <v>0</v>
      </c>
      <c r="BA23" s="144"/>
      <c r="BB23" s="145"/>
      <c r="BC23" s="146"/>
      <c r="BE23" s="63"/>
      <c r="BF23" s="66">
        <f aca="true" t="shared" si="0" ref="BF23:BF28">IF(ISBLANK(AW23),"0",IF(AW23&gt;AZ23,3,IF(AW23=AZ23,1,0)))</f>
        <v>3</v>
      </c>
      <c r="BG23" s="66" t="s">
        <v>19</v>
      </c>
      <c r="BH23" s="66">
        <f aca="true" t="shared" si="1" ref="BH23:BH28">IF(ISBLANK(AZ23),"0",IF(AZ23&gt;AW23,3,IF(AZ23=AW23,1,0)))</f>
        <v>0</v>
      </c>
      <c r="BI23" s="63"/>
      <c r="BJ23" s="67" t="str">
        <f>$D$18</f>
        <v>Ev. Schulgemeinschaft Erzgebirge</v>
      </c>
      <c r="BK23" s="68">
        <f>COUNT($AW$25,$AZ$27)</f>
        <v>2</v>
      </c>
      <c r="BL23" s="68">
        <f>SUM($BF$25+$BH$27)</f>
        <v>6</v>
      </c>
      <c r="BM23" s="68">
        <f>SUM($AW$25+$AZ$27)</f>
        <v>3</v>
      </c>
      <c r="BN23" s="69" t="s">
        <v>19</v>
      </c>
      <c r="BO23" s="68">
        <f>SUM($AZ$25+$AW$27)</f>
        <v>0</v>
      </c>
      <c r="BP23" s="89">
        <f>SUM(BM23-BO23)</f>
        <v>3</v>
      </c>
      <c r="BQ23" s="63"/>
      <c r="BR23" s="63"/>
      <c r="BS23" s="63"/>
      <c r="BT23" s="63"/>
      <c r="BU23" s="63"/>
      <c r="BV23" s="21"/>
      <c r="BW23" s="21"/>
      <c r="BX23" s="21"/>
      <c r="BY23" s="21"/>
      <c r="BZ23" s="21"/>
      <c r="CA23" s="21"/>
      <c r="CB23" s="21"/>
    </row>
    <row r="24" spans="2:84" s="4" customFormat="1" ht="18" customHeight="1" thickBot="1">
      <c r="B24" s="151">
        <v>2</v>
      </c>
      <c r="C24" s="148"/>
      <c r="D24" s="148">
        <v>2</v>
      </c>
      <c r="E24" s="148"/>
      <c r="F24" s="148"/>
      <c r="G24" s="148" t="s">
        <v>22</v>
      </c>
      <c r="H24" s="148"/>
      <c r="I24" s="148"/>
      <c r="J24" s="130">
        <v>0.4166666666666667</v>
      </c>
      <c r="K24" s="130"/>
      <c r="L24" s="130"/>
      <c r="M24" s="130"/>
      <c r="N24" s="131"/>
      <c r="O24" s="132" t="str">
        <f>AG16</f>
        <v>Oberschule Zschorlau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9" t="s">
        <v>20</v>
      </c>
      <c r="AF24" s="133" t="str">
        <f>AG17</f>
        <v>Gymnasium Olbernhau</v>
      </c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4"/>
      <c r="AW24" s="135">
        <v>1</v>
      </c>
      <c r="AX24" s="136"/>
      <c r="AY24" s="9" t="s">
        <v>19</v>
      </c>
      <c r="AZ24" s="136">
        <v>1</v>
      </c>
      <c r="BA24" s="137"/>
      <c r="BB24" s="138"/>
      <c r="BC24" s="139"/>
      <c r="BE24" s="63"/>
      <c r="BF24" s="66">
        <f t="shared" si="0"/>
        <v>1</v>
      </c>
      <c r="BG24" s="66" t="s">
        <v>19</v>
      </c>
      <c r="BH24" s="66">
        <f t="shared" si="1"/>
        <v>1</v>
      </c>
      <c r="BI24" s="63"/>
      <c r="BJ24" s="67" t="str">
        <f>$D$16</f>
        <v>OS Eibenstock</v>
      </c>
      <c r="BK24" s="68">
        <f>COUNT($AW$23,$AZ$25)</f>
        <v>2</v>
      </c>
      <c r="BL24" s="68">
        <f>SUM($BF$23+$BH$25)</f>
        <v>3</v>
      </c>
      <c r="BM24" s="68">
        <f>SUM($AW$23+$AZ$25)</f>
        <v>2</v>
      </c>
      <c r="BN24" s="69" t="s">
        <v>19</v>
      </c>
      <c r="BO24" s="68">
        <f>SUM($AZ$23+$AW$25)</f>
        <v>1</v>
      </c>
      <c r="BP24" s="89">
        <f>SUM(BM24-BO24)</f>
        <v>1</v>
      </c>
      <c r="BQ24" s="63"/>
      <c r="BR24" s="63"/>
      <c r="BS24" s="63"/>
      <c r="BT24" s="63"/>
      <c r="BU24" s="63"/>
      <c r="BV24" s="23"/>
      <c r="BW24" s="23"/>
      <c r="BX24" s="23"/>
      <c r="BY24" s="23"/>
      <c r="BZ24" s="23"/>
      <c r="CA24" s="23"/>
      <c r="CB24" s="23"/>
      <c r="CC24" s="24"/>
      <c r="CD24" s="24"/>
      <c r="CE24" s="24"/>
      <c r="CF24" s="24"/>
    </row>
    <row r="25" spans="2:84" s="4" customFormat="1" ht="18" customHeight="1">
      <c r="B25" s="149">
        <v>3</v>
      </c>
      <c r="C25" s="150"/>
      <c r="D25" s="150">
        <v>1</v>
      </c>
      <c r="E25" s="150"/>
      <c r="F25" s="150"/>
      <c r="G25" s="150" t="s">
        <v>16</v>
      </c>
      <c r="H25" s="150"/>
      <c r="I25" s="150"/>
      <c r="J25" s="166">
        <f>J23+$U$10*$X$10+$AL$10</f>
        <v>0.42847222222222225</v>
      </c>
      <c r="K25" s="166"/>
      <c r="L25" s="166"/>
      <c r="M25" s="166"/>
      <c r="N25" s="167"/>
      <c r="O25" s="147" t="str">
        <f>D18</f>
        <v>Ev. Schulgemeinschaft Erzgebirge</v>
      </c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8" t="s">
        <v>20</v>
      </c>
      <c r="AF25" s="140" t="str">
        <f>D16</f>
        <v>OS Eibenstock</v>
      </c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1"/>
      <c r="AW25" s="142">
        <v>1</v>
      </c>
      <c r="AX25" s="143"/>
      <c r="AY25" s="8" t="s">
        <v>19</v>
      </c>
      <c r="AZ25" s="143">
        <v>0</v>
      </c>
      <c r="BA25" s="144"/>
      <c r="BB25" s="145"/>
      <c r="BC25" s="146"/>
      <c r="BE25" s="63"/>
      <c r="BF25" s="66">
        <f t="shared" si="0"/>
        <v>3</v>
      </c>
      <c r="BG25" s="66" t="s">
        <v>19</v>
      </c>
      <c r="BH25" s="66">
        <f t="shared" si="1"/>
        <v>0</v>
      </c>
      <c r="BI25" s="63"/>
      <c r="BJ25" s="67" t="str">
        <f>$D$17</f>
        <v>OS Lengefeld</v>
      </c>
      <c r="BK25" s="68">
        <f>COUNT($AZ$23,$AW$27)</f>
        <v>2</v>
      </c>
      <c r="BL25" s="68">
        <f>SUM($BH$23+$BF$27)</f>
        <v>0</v>
      </c>
      <c r="BM25" s="68">
        <f>SUM($AZ$23+$AW$27)</f>
        <v>0</v>
      </c>
      <c r="BN25" s="69" t="s">
        <v>19</v>
      </c>
      <c r="BO25" s="68">
        <f>SUM($AW$23+$AZ$27)</f>
        <v>4</v>
      </c>
      <c r="BP25" s="89">
        <f>SUM(BM25-BO25)</f>
        <v>-4</v>
      </c>
      <c r="BQ25" s="63"/>
      <c r="BR25" s="63"/>
      <c r="BS25" s="63"/>
      <c r="BT25" s="63"/>
      <c r="BU25" s="63"/>
      <c r="BV25" s="23"/>
      <c r="BW25" s="23"/>
      <c r="BX25" s="23"/>
      <c r="BY25" s="23"/>
      <c r="BZ25" s="23"/>
      <c r="CA25" s="23"/>
      <c r="CB25" s="23"/>
      <c r="CC25" s="24"/>
      <c r="CD25" s="24"/>
      <c r="CE25" s="24"/>
      <c r="CF25" s="24"/>
    </row>
    <row r="26" spans="2:84" s="4" customFormat="1" ht="18" customHeight="1" thickBot="1">
      <c r="B26" s="151">
        <v>4</v>
      </c>
      <c r="C26" s="148"/>
      <c r="D26" s="148">
        <v>2</v>
      </c>
      <c r="E26" s="148"/>
      <c r="F26" s="148"/>
      <c r="G26" s="148" t="s">
        <v>22</v>
      </c>
      <c r="H26" s="148"/>
      <c r="I26" s="148"/>
      <c r="J26" s="130">
        <f>J23+$U$10*$X$10+$AL$10</f>
        <v>0.42847222222222225</v>
      </c>
      <c r="K26" s="130"/>
      <c r="L26" s="130"/>
      <c r="M26" s="130"/>
      <c r="N26" s="131"/>
      <c r="O26" s="132" t="str">
        <f>$AG$18</f>
        <v>Ev. Schulgemeinschaft Leukersdorf</v>
      </c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9" t="s">
        <v>20</v>
      </c>
      <c r="AF26" s="133" t="str">
        <f>AG16</f>
        <v>Oberschule Zschorlau</v>
      </c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4"/>
      <c r="AW26" s="135">
        <v>0</v>
      </c>
      <c r="AX26" s="136"/>
      <c r="AY26" s="9" t="s">
        <v>19</v>
      </c>
      <c r="AZ26" s="136">
        <v>0</v>
      </c>
      <c r="BA26" s="137"/>
      <c r="BB26" s="138" t="s">
        <v>62</v>
      </c>
      <c r="BC26" s="139"/>
      <c r="BE26" s="63"/>
      <c r="BF26" s="66">
        <f t="shared" si="0"/>
        <v>1</v>
      </c>
      <c r="BG26" s="66" t="s">
        <v>19</v>
      </c>
      <c r="BH26" s="66">
        <f t="shared" si="1"/>
        <v>1</v>
      </c>
      <c r="BI26" s="63"/>
      <c r="BJ26" s="67" t="str">
        <f>$AG$17</f>
        <v>Gymnasium Olbernhau</v>
      </c>
      <c r="BK26" s="68">
        <f>COUNT($AZ$24,$AW$28)</f>
        <v>2</v>
      </c>
      <c r="BL26" s="68">
        <f>SUM($BH$24+$BF$28)</f>
        <v>2</v>
      </c>
      <c r="BM26" s="68">
        <f>SUM($AZ$24+$AW$28)</f>
        <v>2</v>
      </c>
      <c r="BN26" s="69" t="s">
        <v>19</v>
      </c>
      <c r="BO26" s="68">
        <f>SUM($AW$24+$AZ$28)</f>
        <v>2</v>
      </c>
      <c r="BP26" s="89">
        <f>SUM(BM26-BO26)</f>
        <v>0</v>
      </c>
      <c r="BQ26" s="63"/>
      <c r="BR26" s="63"/>
      <c r="BS26" s="63"/>
      <c r="BT26" s="63"/>
      <c r="BU26" s="63"/>
      <c r="BV26" s="23"/>
      <c r="BW26" s="23"/>
      <c r="BX26" s="23"/>
      <c r="BY26" s="23"/>
      <c r="BZ26" s="23"/>
      <c r="CA26" s="23"/>
      <c r="CB26" s="23"/>
      <c r="CC26" s="24"/>
      <c r="CD26" s="24"/>
      <c r="CE26" s="24"/>
      <c r="CF26" s="24"/>
    </row>
    <row r="27" spans="2:84" s="4" customFormat="1" ht="18" customHeight="1">
      <c r="B27" s="149">
        <v>5</v>
      </c>
      <c r="C27" s="150"/>
      <c r="D27" s="150">
        <v>1</v>
      </c>
      <c r="E27" s="150"/>
      <c r="F27" s="150"/>
      <c r="G27" s="150" t="s">
        <v>16</v>
      </c>
      <c r="H27" s="150"/>
      <c r="I27" s="150"/>
      <c r="J27" s="166">
        <f>J26+$U$10*$X$10+$AL$10</f>
        <v>0.4402777777777778</v>
      </c>
      <c r="K27" s="166"/>
      <c r="L27" s="166"/>
      <c r="M27" s="166"/>
      <c r="N27" s="167"/>
      <c r="O27" s="147" t="str">
        <f>D17</f>
        <v>OS Lengefeld</v>
      </c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8" t="s">
        <v>20</v>
      </c>
      <c r="AF27" s="140" t="str">
        <f>$D$18</f>
        <v>Ev. Schulgemeinschaft Erzgebirge</v>
      </c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1"/>
      <c r="AW27" s="142">
        <v>0</v>
      </c>
      <c r="AX27" s="143"/>
      <c r="AY27" s="8" t="s">
        <v>19</v>
      </c>
      <c r="AZ27" s="143">
        <v>2</v>
      </c>
      <c r="BA27" s="144"/>
      <c r="BB27" s="145"/>
      <c r="BC27" s="146"/>
      <c r="BE27" s="63"/>
      <c r="BF27" s="66">
        <f t="shared" si="0"/>
        <v>0</v>
      </c>
      <c r="BG27" s="66" t="s">
        <v>19</v>
      </c>
      <c r="BH27" s="66">
        <f t="shared" si="1"/>
        <v>3</v>
      </c>
      <c r="BI27" s="63"/>
      <c r="BJ27" s="67" t="str">
        <f>$AG$16</f>
        <v>Oberschule Zschorlau</v>
      </c>
      <c r="BK27" s="68">
        <f>COUNT($AW$24,$AZ$26)</f>
        <v>2</v>
      </c>
      <c r="BL27" s="68">
        <f>SUM($BF$24+$BH$26)</f>
        <v>2</v>
      </c>
      <c r="BM27" s="68">
        <f>SUM($AW$24+$AZ$26)</f>
        <v>1</v>
      </c>
      <c r="BN27" s="69" t="s">
        <v>19</v>
      </c>
      <c r="BO27" s="68">
        <f>SUM($AZ$24+$AW$26)</f>
        <v>1</v>
      </c>
      <c r="BP27" s="89">
        <f>SUM(BM27-BO27)</f>
        <v>0</v>
      </c>
      <c r="BQ27" s="63"/>
      <c r="BR27" s="63"/>
      <c r="BS27" s="63"/>
      <c r="BT27" s="63"/>
      <c r="BU27" s="63"/>
      <c r="BV27" s="23"/>
      <c r="BW27" s="23"/>
      <c r="BX27" s="23"/>
      <c r="BY27" s="23"/>
      <c r="BZ27" s="23"/>
      <c r="CA27" s="23"/>
      <c r="CB27" s="23"/>
      <c r="CC27" s="24"/>
      <c r="CD27" s="24"/>
      <c r="CE27" s="24"/>
      <c r="CF27" s="24"/>
    </row>
    <row r="28" spans="2:84" s="4" customFormat="1" ht="18" customHeight="1" thickBot="1">
      <c r="B28" s="151">
        <v>6</v>
      </c>
      <c r="C28" s="148"/>
      <c r="D28" s="148">
        <v>2</v>
      </c>
      <c r="E28" s="148"/>
      <c r="F28" s="148"/>
      <c r="G28" s="148" t="s">
        <v>22</v>
      </c>
      <c r="H28" s="148"/>
      <c r="I28" s="148"/>
      <c r="J28" s="130">
        <f>J26+$U$10*$X$10+$AL$10</f>
        <v>0.4402777777777778</v>
      </c>
      <c r="K28" s="130"/>
      <c r="L28" s="130"/>
      <c r="M28" s="130"/>
      <c r="N28" s="131"/>
      <c r="O28" s="132" t="str">
        <f>AG17</f>
        <v>Gymnasium Olbernhau</v>
      </c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9" t="s">
        <v>20</v>
      </c>
      <c r="AF28" s="133" t="str">
        <f>AG18</f>
        <v>Ev. Schulgemeinschaft Leukersdorf</v>
      </c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135">
        <v>1</v>
      </c>
      <c r="AX28" s="136"/>
      <c r="AY28" s="9" t="s">
        <v>19</v>
      </c>
      <c r="AZ28" s="136">
        <v>1</v>
      </c>
      <c r="BA28" s="137"/>
      <c r="BB28" s="138"/>
      <c r="BC28" s="139"/>
      <c r="BE28" s="63"/>
      <c r="BF28" s="66">
        <f t="shared" si="0"/>
        <v>1</v>
      </c>
      <c r="BG28" s="66" t="s">
        <v>19</v>
      </c>
      <c r="BH28" s="66">
        <f t="shared" si="1"/>
        <v>1</v>
      </c>
      <c r="BI28" s="63"/>
      <c r="BJ28" s="67" t="str">
        <f>$AG$18</f>
        <v>Ev. Schulgemeinschaft Leukersdorf</v>
      </c>
      <c r="BK28" s="68">
        <f>COUNT($AW$26,$AZ$28)</f>
        <v>2</v>
      </c>
      <c r="BL28" s="68">
        <f>SUM($BF$26+$BH$28)</f>
        <v>2</v>
      </c>
      <c r="BM28" s="68">
        <f>SUM($AW$26+$AZ$28)</f>
        <v>1</v>
      </c>
      <c r="BN28" s="69" t="s">
        <v>19</v>
      </c>
      <c r="BO28" s="68">
        <f>SUM($AZ$26+$AW$28)</f>
        <v>1</v>
      </c>
      <c r="BP28" s="89">
        <f>SUM(BM28-BO28)</f>
        <v>0</v>
      </c>
      <c r="BQ28" s="58"/>
      <c r="BR28" s="58"/>
      <c r="BS28" s="58"/>
      <c r="BT28" s="63"/>
      <c r="BU28" s="63"/>
      <c r="BV28" s="23"/>
      <c r="BW28" s="23"/>
      <c r="BX28" s="23"/>
      <c r="BY28" s="23"/>
      <c r="BZ28" s="23"/>
      <c r="CA28" s="23"/>
      <c r="CB28" s="23"/>
      <c r="CC28" s="24"/>
      <c r="CD28" s="24"/>
      <c r="CE28" s="24"/>
      <c r="CF28" s="24"/>
    </row>
    <row r="29" spans="2:84" s="4" customFormat="1" ht="18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E29" s="63"/>
      <c r="BF29" s="66"/>
      <c r="BG29" s="66"/>
      <c r="BH29" s="66"/>
      <c r="BI29" s="63"/>
      <c r="BJ29" s="57"/>
      <c r="BK29" s="57"/>
      <c r="BL29" s="57"/>
      <c r="BM29" s="58"/>
      <c r="BN29" s="58"/>
      <c r="BO29" s="58"/>
      <c r="BP29" s="85"/>
      <c r="BQ29" s="58"/>
      <c r="BR29" s="58"/>
      <c r="BS29" s="70"/>
      <c r="BT29" s="63"/>
      <c r="BU29" s="63"/>
      <c r="BV29" s="23"/>
      <c r="BW29" s="23"/>
      <c r="BX29" s="23"/>
      <c r="BY29" s="23"/>
      <c r="BZ29" s="23"/>
      <c r="CA29" s="23"/>
      <c r="CB29" s="23"/>
      <c r="CC29" s="24"/>
      <c r="CD29" s="24"/>
      <c r="CE29" s="24"/>
      <c r="CF29" s="24"/>
    </row>
    <row r="30" spans="2:84" s="4" customFormat="1" ht="18" customHeight="1">
      <c r="B30" s="1" t="s">
        <v>27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E30" s="63"/>
      <c r="BF30" s="66"/>
      <c r="BG30" s="66"/>
      <c r="BH30" s="66"/>
      <c r="BI30" s="63"/>
      <c r="BJ30" s="63"/>
      <c r="BK30" s="71"/>
      <c r="BL30" s="71"/>
      <c r="BM30" s="72"/>
      <c r="BN30" s="72"/>
      <c r="BO30" s="72"/>
      <c r="BP30" s="90"/>
      <c r="BQ30" s="72"/>
      <c r="BR30" s="72"/>
      <c r="BS30" s="72"/>
      <c r="BT30" s="63"/>
      <c r="BU30" s="63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</row>
    <row r="31" spans="2:84" s="4" customFormat="1" ht="18" customHeight="1" thickBo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E31" s="63"/>
      <c r="BF31" s="66"/>
      <c r="BG31" s="66"/>
      <c r="BH31" s="66"/>
      <c r="BI31" s="63"/>
      <c r="BJ31" s="63"/>
      <c r="BK31" s="71"/>
      <c r="BL31" s="71"/>
      <c r="BM31" s="72"/>
      <c r="BN31" s="72"/>
      <c r="BO31" s="72"/>
      <c r="BP31" s="90"/>
      <c r="BQ31" s="72"/>
      <c r="BR31" s="72"/>
      <c r="BS31" s="72"/>
      <c r="BT31" s="63"/>
      <c r="BU31" s="63"/>
      <c r="BV31" s="23"/>
      <c r="BW31" s="23"/>
      <c r="BX31" s="23"/>
      <c r="BY31" s="23"/>
      <c r="BZ31" s="23"/>
      <c r="CA31" s="23"/>
      <c r="CB31" s="23"/>
      <c r="CC31" s="24"/>
      <c r="CD31" s="24"/>
      <c r="CE31" s="24"/>
      <c r="CF31" s="24"/>
    </row>
    <row r="32" spans="2:84" s="4" customFormat="1" ht="18" customHeight="1" thickBot="1">
      <c r="B32"/>
      <c r="C32"/>
      <c r="D32"/>
      <c r="E32" s="95" t="s">
        <v>12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95" t="s">
        <v>36</v>
      </c>
      <c r="AF32" s="96"/>
      <c r="AG32" s="97"/>
      <c r="AH32" s="95" t="s">
        <v>24</v>
      </c>
      <c r="AI32" s="96"/>
      <c r="AJ32" s="97"/>
      <c r="AK32" s="95" t="s">
        <v>25</v>
      </c>
      <c r="AL32" s="96"/>
      <c r="AM32" s="96"/>
      <c r="AN32" s="96"/>
      <c r="AO32" s="97"/>
      <c r="AP32" s="95" t="s">
        <v>26</v>
      </c>
      <c r="AQ32" s="96"/>
      <c r="AR32" s="97"/>
      <c r="AS32"/>
      <c r="AT32"/>
      <c r="AU32"/>
      <c r="AV32"/>
      <c r="AW32"/>
      <c r="AX32"/>
      <c r="AY32"/>
      <c r="AZ32"/>
      <c r="BA32"/>
      <c r="BB32"/>
      <c r="BC32"/>
      <c r="BE32" s="63"/>
      <c r="BF32" s="66"/>
      <c r="BG32" s="66"/>
      <c r="BH32" s="66"/>
      <c r="BI32" s="63"/>
      <c r="BJ32" s="63"/>
      <c r="BK32" s="71"/>
      <c r="BL32" s="71"/>
      <c r="BM32" s="72"/>
      <c r="BN32" s="72"/>
      <c r="BO32" s="72"/>
      <c r="BP32" s="90"/>
      <c r="BQ32" s="72"/>
      <c r="BR32" s="72"/>
      <c r="BS32" s="72"/>
      <c r="BT32" s="63"/>
      <c r="BU32" s="63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</row>
    <row r="33" spans="2:84" s="4" customFormat="1" ht="18" customHeight="1">
      <c r="B33"/>
      <c r="C33"/>
      <c r="D33"/>
      <c r="E33" s="117" t="s">
        <v>8</v>
      </c>
      <c r="F33" s="94"/>
      <c r="G33" s="121" t="str">
        <f>$BJ$23</f>
        <v>Ev. Schulgemeinschaft Erzgebirge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118">
        <f>$BK$23</f>
        <v>2</v>
      </c>
      <c r="AF33" s="119"/>
      <c r="AG33" s="120"/>
      <c r="AH33" s="118">
        <f>$BL$23</f>
        <v>6</v>
      </c>
      <c r="AI33" s="119"/>
      <c r="AJ33" s="120"/>
      <c r="AK33" s="94">
        <f>$BM$23</f>
        <v>3</v>
      </c>
      <c r="AL33" s="94"/>
      <c r="AM33" s="11" t="s">
        <v>19</v>
      </c>
      <c r="AN33" s="94">
        <f>$BO$23</f>
        <v>0</v>
      </c>
      <c r="AO33" s="94"/>
      <c r="AP33" s="98">
        <f>$BP$23</f>
        <v>3</v>
      </c>
      <c r="AQ33" s="99"/>
      <c r="AR33" s="100"/>
      <c r="AS33"/>
      <c r="AT33"/>
      <c r="AU33"/>
      <c r="AV33"/>
      <c r="AW33"/>
      <c r="AX33"/>
      <c r="AY33"/>
      <c r="AZ33"/>
      <c r="BA33"/>
      <c r="BB33"/>
      <c r="BC33"/>
      <c r="BE33" s="63"/>
      <c r="BF33" s="66"/>
      <c r="BG33" s="66"/>
      <c r="BH33" s="66"/>
      <c r="BI33" s="63"/>
      <c r="BJ33" s="63"/>
      <c r="BK33" s="71"/>
      <c r="BL33" s="71"/>
      <c r="BM33" s="67"/>
      <c r="BN33" s="68"/>
      <c r="BO33" s="68"/>
      <c r="BP33" s="89"/>
      <c r="BQ33" s="69"/>
      <c r="BR33" s="68"/>
      <c r="BS33" s="70"/>
      <c r="BT33" s="63"/>
      <c r="BU33" s="63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</row>
    <row r="34" spans="2:84" s="4" customFormat="1" ht="18" customHeight="1">
      <c r="B34"/>
      <c r="C34"/>
      <c r="D34"/>
      <c r="E34" s="129" t="s">
        <v>9</v>
      </c>
      <c r="F34" s="113"/>
      <c r="G34" s="101" t="str">
        <f>$BJ$24</f>
        <v>OS Eibenstock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26">
        <f>$BK$24</f>
        <v>2</v>
      </c>
      <c r="AF34" s="127"/>
      <c r="AG34" s="128"/>
      <c r="AH34" s="126">
        <f>$BL$24</f>
        <v>3</v>
      </c>
      <c r="AI34" s="127"/>
      <c r="AJ34" s="128"/>
      <c r="AK34" s="113">
        <f>$BM$24</f>
        <v>2</v>
      </c>
      <c r="AL34" s="113"/>
      <c r="AM34" s="12" t="s">
        <v>19</v>
      </c>
      <c r="AN34" s="113">
        <f>$BO$24</f>
        <v>1</v>
      </c>
      <c r="AO34" s="113"/>
      <c r="AP34" s="103">
        <f>$BP$24</f>
        <v>1</v>
      </c>
      <c r="AQ34" s="104"/>
      <c r="AR34" s="105"/>
      <c r="AS34"/>
      <c r="AT34"/>
      <c r="AU34"/>
      <c r="AV34"/>
      <c r="AW34"/>
      <c r="AX34"/>
      <c r="AY34"/>
      <c r="AZ34"/>
      <c r="BA34"/>
      <c r="BB34"/>
      <c r="BC34"/>
      <c r="BE34" s="63"/>
      <c r="BF34" s="66"/>
      <c r="BG34" s="66"/>
      <c r="BH34" s="66"/>
      <c r="BI34" s="63"/>
      <c r="BJ34" s="63"/>
      <c r="BK34" s="71"/>
      <c r="BL34" s="71"/>
      <c r="BM34" s="73"/>
      <c r="BN34" s="74"/>
      <c r="BO34" s="74"/>
      <c r="BP34" s="91"/>
      <c r="BQ34" s="74"/>
      <c r="BR34" s="75"/>
      <c r="BS34" s="63"/>
      <c r="BT34" s="63"/>
      <c r="BU34" s="63"/>
      <c r="BV34" s="23"/>
      <c r="BW34" s="23"/>
      <c r="BX34" s="23"/>
      <c r="BY34" s="23"/>
      <c r="BZ34" s="23"/>
      <c r="CA34" s="23"/>
      <c r="CB34" s="23"/>
      <c r="CC34" s="24"/>
      <c r="CD34" s="24"/>
      <c r="CE34" s="24"/>
      <c r="CF34" s="24"/>
    </row>
    <row r="35" spans="2:84" s="4" customFormat="1" ht="18" customHeight="1" thickBot="1">
      <c r="B35"/>
      <c r="C35"/>
      <c r="D35"/>
      <c r="E35" s="125" t="s">
        <v>10</v>
      </c>
      <c r="F35" s="109"/>
      <c r="G35" s="123" t="str">
        <f>$BJ$25</f>
        <v>OS Lengefeld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E35" s="106">
        <f>$BK$25</f>
        <v>2</v>
      </c>
      <c r="AF35" s="107"/>
      <c r="AG35" s="108"/>
      <c r="AH35" s="106">
        <f>$BL$25</f>
        <v>0</v>
      </c>
      <c r="AI35" s="107"/>
      <c r="AJ35" s="108"/>
      <c r="AK35" s="109">
        <f>$BM$25</f>
        <v>0</v>
      </c>
      <c r="AL35" s="109"/>
      <c r="AM35" s="13" t="s">
        <v>19</v>
      </c>
      <c r="AN35" s="109">
        <f>$BO$25</f>
        <v>4</v>
      </c>
      <c r="AO35" s="109"/>
      <c r="AP35" s="110">
        <f>$BP$25</f>
        <v>-4</v>
      </c>
      <c r="AQ35" s="111"/>
      <c r="AR35" s="112"/>
      <c r="AS35"/>
      <c r="AT35"/>
      <c r="AU35"/>
      <c r="AV35"/>
      <c r="AW35"/>
      <c r="AX35"/>
      <c r="AY35"/>
      <c r="AZ35"/>
      <c r="BA35"/>
      <c r="BB35"/>
      <c r="BC35"/>
      <c r="BE35" s="63"/>
      <c r="BF35" s="66"/>
      <c r="BG35" s="66"/>
      <c r="BH35" s="66"/>
      <c r="BI35" s="63"/>
      <c r="BJ35" s="63"/>
      <c r="BK35" s="63"/>
      <c r="BL35" s="63"/>
      <c r="BM35" s="63"/>
      <c r="BN35" s="63"/>
      <c r="BO35" s="63"/>
      <c r="BP35" s="88"/>
      <c r="BQ35" s="63"/>
      <c r="BR35" s="63"/>
      <c r="BS35" s="63"/>
      <c r="BT35" s="63"/>
      <c r="BU35" s="63"/>
      <c r="BV35" s="23"/>
      <c r="BW35" s="23"/>
      <c r="BX35" s="23"/>
      <c r="BY35" s="23"/>
      <c r="BZ35" s="23"/>
      <c r="CA35" s="23"/>
      <c r="CB35" s="23"/>
      <c r="CC35" s="24"/>
      <c r="CD35" s="24"/>
      <c r="CE35" s="24"/>
      <c r="CF35" s="24"/>
    </row>
    <row r="36" ht="18" customHeight="1" thickBot="1"/>
    <row r="37" spans="5:84" ht="18" customHeight="1" thickBot="1">
      <c r="E37" s="95" t="s">
        <v>13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  <c r="AE37" s="95" t="s">
        <v>36</v>
      </c>
      <c r="AF37" s="96"/>
      <c r="AG37" s="97"/>
      <c r="AH37" s="95" t="s">
        <v>24</v>
      </c>
      <c r="AI37" s="96"/>
      <c r="AJ37" s="97"/>
      <c r="AK37" s="95" t="s">
        <v>25</v>
      </c>
      <c r="AL37" s="96"/>
      <c r="AM37" s="96"/>
      <c r="AN37" s="96"/>
      <c r="AO37" s="97"/>
      <c r="AP37" s="95" t="s">
        <v>26</v>
      </c>
      <c r="AQ37" s="96"/>
      <c r="AR37" s="97"/>
      <c r="BV37" s="33"/>
      <c r="BW37" s="33"/>
      <c r="BX37" s="33"/>
      <c r="BY37" s="33"/>
      <c r="BZ37" s="33"/>
      <c r="CA37" s="33"/>
      <c r="CB37" s="33"/>
      <c r="CC37" s="34"/>
      <c r="CD37" s="34"/>
      <c r="CE37" s="34"/>
      <c r="CF37" s="34"/>
    </row>
    <row r="38" spans="5:84" ht="18" customHeight="1">
      <c r="E38" s="117" t="s">
        <v>8</v>
      </c>
      <c r="F38" s="94"/>
      <c r="G38" s="121" t="str">
        <f>$BJ$26</f>
        <v>Gymnasium Olbernhau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  <c r="AE38" s="118">
        <f>$BK$26</f>
        <v>2</v>
      </c>
      <c r="AF38" s="119"/>
      <c r="AG38" s="120"/>
      <c r="AH38" s="118">
        <f>$BL$26</f>
        <v>2</v>
      </c>
      <c r="AI38" s="119"/>
      <c r="AJ38" s="120"/>
      <c r="AK38" s="94">
        <f>$BM$26</f>
        <v>2</v>
      </c>
      <c r="AL38" s="94"/>
      <c r="AM38" s="11" t="s">
        <v>19</v>
      </c>
      <c r="AN38" s="94">
        <f>$BO$26</f>
        <v>2</v>
      </c>
      <c r="AO38" s="94"/>
      <c r="AP38" s="98">
        <f>$BP$26</f>
        <v>0</v>
      </c>
      <c r="AQ38" s="99"/>
      <c r="AR38" s="100"/>
      <c r="BV38" s="33"/>
      <c r="BW38" s="33"/>
      <c r="BX38" s="33"/>
      <c r="BY38" s="33"/>
      <c r="BZ38" s="33"/>
      <c r="CA38" s="33"/>
      <c r="CB38" s="33"/>
      <c r="CC38" s="34"/>
      <c r="CD38" s="34"/>
      <c r="CE38" s="34"/>
      <c r="CF38" s="34"/>
    </row>
    <row r="39" spans="5:102" s="10" customFormat="1" ht="18" customHeight="1">
      <c r="E39" s="129" t="s">
        <v>9</v>
      </c>
      <c r="F39" s="113"/>
      <c r="G39" s="101" t="str">
        <f>$BJ$27</f>
        <v>Oberschule Zschorlau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126">
        <f>$BK$27</f>
        <v>2</v>
      </c>
      <c r="AF39" s="127"/>
      <c r="AG39" s="128"/>
      <c r="AH39" s="126">
        <f>$BL$27</f>
        <v>2</v>
      </c>
      <c r="AI39" s="127"/>
      <c r="AJ39" s="128"/>
      <c r="AK39" s="113">
        <f>$BM$27</f>
        <v>1</v>
      </c>
      <c r="AL39" s="113"/>
      <c r="AM39" s="12" t="s">
        <v>19</v>
      </c>
      <c r="AN39" s="113">
        <f>$BO$27</f>
        <v>1</v>
      </c>
      <c r="AO39" s="113"/>
      <c r="AP39" s="103">
        <f>$BP$27</f>
        <v>0</v>
      </c>
      <c r="AQ39" s="104"/>
      <c r="AR39" s="105"/>
      <c r="BE39" s="76"/>
      <c r="BF39" s="76"/>
      <c r="BG39" s="76"/>
      <c r="BH39" s="76"/>
      <c r="BI39" s="76"/>
      <c r="BJ39" s="76"/>
      <c r="BK39" s="76"/>
      <c r="BL39" s="76"/>
      <c r="BM39" s="77"/>
      <c r="BN39" s="77"/>
      <c r="BO39" s="77"/>
      <c r="BP39" s="92"/>
      <c r="BQ39" s="77"/>
      <c r="BR39" s="77"/>
      <c r="BS39" s="77"/>
      <c r="BT39" s="77"/>
      <c r="BU39" s="77"/>
      <c r="BV39" s="37"/>
      <c r="BW39" s="37"/>
      <c r="BX39" s="37"/>
      <c r="BY39" s="37"/>
      <c r="BZ39" s="37"/>
      <c r="CA39" s="37"/>
      <c r="CB39" s="37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</row>
    <row r="40" spans="5:84" ht="18" customHeight="1" thickBot="1">
      <c r="E40" s="125" t="s">
        <v>10</v>
      </c>
      <c r="F40" s="109"/>
      <c r="G40" s="123" t="str">
        <f>$BJ$28</f>
        <v>Ev. Schulgemeinschaft Leukersdorf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4"/>
      <c r="AE40" s="106">
        <f>$BK$28</f>
        <v>2</v>
      </c>
      <c r="AF40" s="107"/>
      <c r="AG40" s="108"/>
      <c r="AH40" s="106">
        <f>$BL$28</f>
        <v>2</v>
      </c>
      <c r="AI40" s="107"/>
      <c r="AJ40" s="108"/>
      <c r="AK40" s="109">
        <f>$BM$28</f>
        <v>1</v>
      </c>
      <c r="AL40" s="109"/>
      <c r="AM40" s="13" t="s">
        <v>19</v>
      </c>
      <c r="AN40" s="109">
        <f>$BO$28</f>
        <v>1</v>
      </c>
      <c r="AO40" s="109"/>
      <c r="AP40" s="110">
        <f>$BP$28</f>
        <v>0</v>
      </c>
      <c r="AQ40" s="111"/>
      <c r="AR40" s="112"/>
      <c r="BV40" s="33"/>
      <c r="BW40" s="33"/>
      <c r="BX40" s="33"/>
      <c r="BY40" s="33"/>
      <c r="BZ40" s="33"/>
      <c r="CA40" s="33"/>
      <c r="CB40" s="33"/>
      <c r="CC40" s="34"/>
      <c r="CD40" s="34"/>
      <c r="CE40" s="34"/>
      <c r="CF40" s="34"/>
    </row>
    <row r="41" spans="74:84" ht="18" customHeight="1">
      <c r="BV41" s="33"/>
      <c r="BW41" s="33"/>
      <c r="BX41" s="33"/>
      <c r="BY41" s="33"/>
      <c r="BZ41" s="33"/>
      <c r="CA41" s="33"/>
      <c r="CB41" s="33"/>
      <c r="CC41" s="34"/>
      <c r="CD41" s="34"/>
      <c r="CE41" s="34"/>
      <c r="CF41" s="34"/>
    </row>
    <row r="42" spans="74:84" ht="18" customHeight="1">
      <c r="BV42" s="33"/>
      <c r="BW42" s="33"/>
      <c r="BX42" s="33"/>
      <c r="BY42" s="33"/>
      <c r="BZ42" s="33"/>
      <c r="CA42" s="33"/>
      <c r="CB42" s="33"/>
      <c r="CC42" s="34"/>
      <c r="CD42" s="34"/>
      <c r="CE42" s="34"/>
      <c r="CF42" s="34"/>
    </row>
    <row r="44" spans="2:84" ht="33.75">
      <c r="B44" s="114" t="str">
        <f>$A$2</f>
        <v>Jugend trainiert für Olympia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V44" s="33"/>
      <c r="BW44" s="33"/>
      <c r="BX44" s="33"/>
      <c r="BY44" s="33"/>
      <c r="BZ44" s="33"/>
      <c r="CA44" s="33"/>
      <c r="CB44" s="33"/>
      <c r="CC44" s="34"/>
      <c r="CD44" s="34"/>
      <c r="CE44" s="34"/>
      <c r="CF44" s="34"/>
    </row>
    <row r="45" spans="2:84" ht="27">
      <c r="B45" s="115" t="str">
        <f>$A$3</f>
        <v>Erzgebirgskreisfinale Fb Jungen Wk IV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V45" s="33"/>
      <c r="BW45" s="33"/>
      <c r="BX45" s="33"/>
      <c r="BY45" s="33"/>
      <c r="BZ45" s="33"/>
      <c r="CA45" s="33"/>
      <c r="CB45" s="33"/>
      <c r="CC45" s="34"/>
      <c r="CD45" s="34"/>
      <c r="CE45" s="34"/>
      <c r="CF45" s="34"/>
    </row>
    <row r="47" spans="2:84" ht="12.75">
      <c r="B47" s="1" t="s">
        <v>29</v>
      </c>
      <c r="BV47" s="33"/>
      <c r="BW47" s="33"/>
      <c r="BX47" s="33"/>
      <c r="BY47" s="33"/>
      <c r="BZ47" s="33"/>
      <c r="CA47" s="33"/>
      <c r="CB47" s="33"/>
      <c r="CC47" s="34"/>
      <c r="CD47" s="34"/>
      <c r="CE47" s="34"/>
      <c r="CF47" s="34"/>
    </row>
    <row r="49" spans="1:84" ht="15">
      <c r="A49" s="2"/>
      <c r="B49" s="2"/>
      <c r="C49" s="2"/>
      <c r="D49" s="2"/>
      <c r="E49" s="2"/>
      <c r="F49" s="2"/>
      <c r="G49" s="6" t="s">
        <v>2</v>
      </c>
      <c r="H49" s="188">
        <f>J28+$U$10*$X$10+$AL$10</f>
        <v>0.4520833333333334</v>
      </c>
      <c r="I49" s="188"/>
      <c r="J49" s="188"/>
      <c r="K49" s="188"/>
      <c r="L49" s="188"/>
      <c r="M49" s="7" t="s">
        <v>3</v>
      </c>
      <c r="N49" s="2"/>
      <c r="O49" s="2"/>
      <c r="P49" s="2"/>
      <c r="Q49" s="2"/>
      <c r="R49" s="2"/>
      <c r="S49" s="2"/>
      <c r="T49" s="6" t="s">
        <v>4</v>
      </c>
      <c r="U49" s="237">
        <v>1</v>
      </c>
      <c r="V49" s="237"/>
      <c r="W49" s="41" t="s">
        <v>38</v>
      </c>
      <c r="X49" s="187">
        <v>0.010416666666666666</v>
      </c>
      <c r="Y49" s="187"/>
      <c r="Z49" s="187"/>
      <c r="AA49" s="187"/>
      <c r="AB49" s="187"/>
      <c r="AC49" s="7" t="s">
        <v>5</v>
      </c>
      <c r="AD49" s="2"/>
      <c r="AE49" s="2"/>
      <c r="AF49" s="2"/>
      <c r="AG49" s="2"/>
      <c r="AH49" s="2"/>
      <c r="AI49" s="2"/>
      <c r="AJ49" s="2"/>
      <c r="AK49" s="6" t="s">
        <v>6</v>
      </c>
      <c r="AL49" s="187">
        <v>0.003472222222222222</v>
      </c>
      <c r="AM49" s="187"/>
      <c r="AN49" s="187"/>
      <c r="AO49" s="187"/>
      <c r="AP49" s="187"/>
      <c r="AQ49" s="7" t="s">
        <v>5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V49" s="33"/>
      <c r="BW49" s="33"/>
      <c r="BX49" s="33"/>
      <c r="BY49" s="33"/>
      <c r="BZ49" s="33"/>
      <c r="CA49" s="33"/>
      <c r="CB49" s="33"/>
      <c r="CC49" s="34"/>
      <c r="CD49" s="34"/>
      <c r="CE49" s="34"/>
      <c r="CF49" s="34"/>
    </row>
    <row r="50" spans="1:84" ht="9.75" customHeight="1" thickBot="1">
      <c r="A50" s="2"/>
      <c r="B50" s="2"/>
      <c r="C50" s="2"/>
      <c r="D50" s="2"/>
      <c r="E50" s="2"/>
      <c r="F50" s="2"/>
      <c r="G50" s="6"/>
      <c r="H50" s="54"/>
      <c r="I50" s="54"/>
      <c r="J50" s="54"/>
      <c r="K50" s="54"/>
      <c r="L50" s="54"/>
      <c r="M50" s="7"/>
      <c r="N50" s="2"/>
      <c r="O50" s="2"/>
      <c r="P50" s="2"/>
      <c r="Q50" s="2"/>
      <c r="R50" s="2"/>
      <c r="S50" s="2"/>
      <c r="T50" s="6"/>
      <c r="U50" s="55"/>
      <c r="V50" s="55"/>
      <c r="W50" s="55"/>
      <c r="X50" s="56"/>
      <c r="Y50" s="56"/>
      <c r="Z50" s="56"/>
      <c r="AA50" s="56"/>
      <c r="AB50" s="56"/>
      <c r="AC50" s="7"/>
      <c r="AD50" s="2"/>
      <c r="AE50" s="2"/>
      <c r="AF50" s="2"/>
      <c r="AG50" s="2"/>
      <c r="AH50" s="2"/>
      <c r="AI50" s="2"/>
      <c r="AJ50" s="2"/>
      <c r="AK50" s="6"/>
      <c r="AL50" s="56"/>
      <c r="AM50" s="56"/>
      <c r="AN50" s="56"/>
      <c r="AO50" s="56"/>
      <c r="AP50" s="56"/>
      <c r="AQ50" s="7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V50" s="33"/>
      <c r="BW50" s="33"/>
      <c r="BX50" s="33"/>
      <c r="BY50" s="33"/>
      <c r="BZ50" s="33"/>
      <c r="CA50" s="33"/>
      <c r="CB50" s="33"/>
      <c r="CC50" s="34"/>
      <c r="CD50" s="34"/>
      <c r="CE50" s="34"/>
      <c r="CF50" s="34"/>
    </row>
    <row r="51" spans="1:84" ht="18.75" customHeight="1" thickBot="1">
      <c r="A51" s="2"/>
      <c r="B51" s="217" t="s">
        <v>14</v>
      </c>
      <c r="C51" s="218"/>
      <c r="D51" s="223" t="s">
        <v>37</v>
      </c>
      <c r="E51" s="224"/>
      <c r="F51" s="224"/>
      <c r="G51" s="224"/>
      <c r="H51" s="224"/>
      <c r="I51" s="225"/>
      <c r="J51" s="197" t="s">
        <v>17</v>
      </c>
      <c r="K51" s="198"/>
      <c r="L51" s="198"/>
      <c r="M51" s="198"/>
      <c r="N51" s="199"/>
      <c r="O51" s="197" t="s">
        <v>42</v>
      </c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9"/>
      <c r="AW51" s="206" t="s">
        <v>21</v>
      </c>
      <c r="AX51" s="198"/>
      <c r="AY51" s="198"/>
      <c r="AZ51" s="198"/>
      <c r="BA51" s="198"/>
      <c r="BB51" s="207"/>
      <c r="BC51" s="208"/>
      <c r="BD51" s="2"/>
      <c r="BV51" s="33"/>
      <c r="BW51" s="33"/>
      <c r="BX51" s="33"/>
      <c r="BY51" s="33"/>
      <c r="BZ51" s="33"/>
      <c r="CA51" s="33"/>
      <c r="CB51" s="33"/>
      <c r="CC51" s="34"/>
      <c r="CD51" s="34"/>
      <c r="CE51" s="34"/>
      <c r="CF51" s="34"/>
    </row>
    <row r="52" spans="1:84" ht="18" customHeight="1">
      <c r="A52" s="2"/>
      <c r="B52" s="189">
        <v>7</v>
      </c>
      <c r="C52" s="158"/>
      <c r="D52" s="189">
        <v>1</v>
      </c>
      <c r="E52" s="158"/>
      <c r="F52" s="158"/>
      <c r="G52" s="158"/>
      <c r="H52" s="158"/>
      <c r="I52" s="159"/>
      <c r="J52" s="191">
        <f>$H$49</f>
        <v>0.4520833333333334</v>
      </c>
      <c r="K52" s="192"/>
      <c r="L52" s="192"/>
      <c r="M52" s="192"/>
      <c r="N52" s="193"/>
      <c r="O52" s="200" t="str">
        <f>IF(ISBLANK(AZ27),"",$G$33)</f>
        <v>Ev. Schulgemeinschaft Erzgebirge</v>
      </c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5" t="s">
        <v>20</v>
      </c>
      <c r="AF52" s="201" t="str">
        <f>IF(ISBLANK(AZ28),"",$G$39)</f>
        <v>Oberschule Zschorlau</v>
      </c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2"/>
      <c r="AW52" s="152">
        <v>1</v>
      </c>
      <c r="AX52" s="153"/>
      <c r="AY52" s="153" t="s">
        <v>19</v>
      </c>
      <c r="AZ52" s="153">
        <v>2</v>
      </c>
      <c r="BA52" s="156"/>
      <c r="BB52" s="158"/>
      <c r="BC52" s="159"/>
      <c r="BD52" s="2"/>
      <c r="BV52" s="33"/>
      <c r="BW52" s="33"/>
      <c r="BX52" s="33"/>
      <c r="BY52" s="33"/>
      <c r="BZ52" s="33"/>
      <c r="CA52" s="33"/>
      <c r="CB52" s="33"/>
      <c r="CC52" s="34"/>
      <c r="CD52" s="34"/>
      <c r="CE52" s="34"/>
      <c r="CF52" s="34"/>
    </row>
    <row r="53" spans="1:84" ht="11.25" customHeight="1" thickBot="1">
      <c r="A53" s="2"/>
      <c r="B53" s="190"/>
      <c r="C53" s="160"/>
      <c r="D53" s="190"/>
      <c r="E53" s="160"/>
      <c r="F53" s="160"/>
      <c r="G53" s="160"/>
      <c r="H53" s="160"/>
      <c r="I53" s="161"/>
      <c r="J53" s="194"/>
      <c r="K53" s="195"/>
      <c r="L53" s="195"/>
      <c r="M53" s="195"/>
      <c r="N53" s="196"/>
      <c r="O53" s="203" t="s">
        <v>31</v>
      </c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16"/>
      <c r="AF53" s="204" t="s">
        <v>32</v>
      </c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5"/>
      <c r="AW53" s="154"/>
      <c r="AX53" s="155"/>
      <c r="AY53" s="155"/>
      <c r="AZ53" s="155"/>
      <c r="BA53" s="157"/>
      <c r="BB53" s="160"/>
      <c r="BC53" s="161"/>
      <c r="BD53" s="2"/>
      <c r="BV53" s="33"/>
      <c r="BW53" s="33"/>
      <c r="BX53" s="33"/>
      <c r="BY53" s="33"/>
      <c r="BZ53" s="33"/>
      <c r="CA53" s="33"/>
      <c r="CB53" s="33"/>
      <c r="CC53" s="34"/>
      <c r="CD53" s="34"/>
      <c r="CE53" s="34"/>
      <c r="CF53" s="34"/>
    </row>
    <row r="54" spans="74:84" ht="6" customHeight="1" thickBot="1">
      <c r="BV54" s="33"/>
      <c r="BW54" s="33"/>
      <c r="BX54" s="33"/>
      <c r="BY54" s="33"/>
      <c r="BZ54" s="33"/>
      <c r="CA54" s="33"/>
      <c r="CB54" s="33"/>
      <c r="CC54" s="34"/>
      <c r="CD54" s="34"/>
      <c r="CE54" s="34"/>
      <c r="CF54" s="34"/>
    </row>
    <row r="55" spans="2:84" ht="19.5" customHeight="1" thickBot="1">
      <c r="B55" s="217" t="s">
        <v>14</v>
      </c>
      <c r="C55" s="218"/>
      <c r="D55" s="223" t="s">
        <v>37</v>
      </c>
      <c r="E55" s="224"/>
      <c r="F55" s="224"/>
      <c r="G55" s="224"/>
      <c r="H55" s="224"/>
      <c r="I55" s="225"/>
      <c r="J55" s="197" t="s">
        <v>17</v>
      </c>
      <c r="K55" s="198"/>
      <c r="L55" s="198"/>
      <c r="M55" s="198"/>
      <c r="N55" s="199"/>
      <c r="O55" s="197" t="s">
        <v>43</v>
      </c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9"/>
      <c r="AW55" s="206" t="s">
        <v>21</v>
      </c>
      <c r="AX55" s="198"/>
      <c r="AY55" s="198"/>
      <c r="AZ55" s="198"/>
      <c r="BA55" s="198"/>
      <c r="BB55" s="207"/>
      <c r="BC55" s="208"/>
      <c r="BV55" s="33"/>
      <c r="BW55" s="33"/>
      <c r="BX55" s="33"/>
      <c r="BY55" s="33"/>
      <c r="BZ55" s="33"/>
      <c r="CA55" s="33"/>
      <c r="CB55" s="33"/>
      <c r="CC55" s="34"/>
      <c r="CD55" s="34"/>
      <c r="CE55" s="34"/>
      <c r="CF55" s="34"/>
    </row>
    <row r="56" spans="2:84" ht="18" customHeight="1">
      <c r="B56" s="189">
        <v>8</v>
      </c>
      <c r="C56" s="158"/>
      <c r="D56" s="189">
        <v>2</v>
      </c>
      <c r="E56" s="158"/>
      <c r="F56" s="158"/>
      <c r="G56" s="158"/>
      <c r="H56" s="158"/>
      <c r="I56" s="159"/>
      <c r="J56" s="191">
        <f>$H$49</f>
        <v>0.4520833333333334</v>
      </c>
      <c r="K56" s="192"/>
      <c r="L56" s="192"/>
      <c r="M56" s="192"/>
      <c r="N56" s="193"/>
      <c r="O56" s="200" t="str">
        <f>IF(ISBLANK(AZ28),"",$G$38)</f>
        <v>Gymnasium Olbernhau</v>
      </c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15" t="s">
        <v>20</v>
      </c>
      <c r="AF56" s="201" t="str">
        <f>IF(ISBLANK(AZ27),"",$G$34)</f>
        <v>OS Eibenstock</v>
      </c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2"/>
      <c r="AW56" s="152">
        <v>2</v>
      </c>
      <c r="AX56" s="153"/>
      <c r="AY56" s="153" t="s">
        <v>19</v>
      </c>
      <c r="AZ56" s="153">
        <v>1</v>
      </c>
      <c r="BA56" s="156"/>
      <c r="BB56" s="158"/>
      <c r="BC56" s="159"/>
      <c r="BV56" s="33"/>
      <c r="BW56" s="33"/>
      <c r="BX56" s="33"/>
      <c r="BY56" s="33"/>
      <c r="BZ56" s="33"/>
      <c r="CA56" s="33"/>
      <c r="CB56" s="33"/>
      <c r="CC56" s="34"/>
      <c r="CD56" s="34"/>
      <c r="CE56" s="34"/>
      <c r="CF56" s="34"/>
    </row>
    <row r="57" spans="2:84" ht="12" customHeight="1" thickBot="1">
      <c r="B57" s="190"/>
      <c r="C57" s="160"/>
      <c r="D57" s="190"/>
      <c r="E57" s="160"/>
      <c r="F57" s="160"/>
      <c r="G57" s="160"/>
      <c r="H57" s="160"/>
      <c r="I57" s="161"/>
      <c r="J57" s="194"/>
      <c r="K57" s="195"/>
      <c r="L57" s="195"/>
      <c r="M57" s="195"/>
      <c r="N57" s="196"/>
      <c r="O57" s="203" t="s">
        <v>33</v>
      </c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16"/>
      <c r="AF57" s="204" t="s">
        <v>30</v>
      </c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5"/>
      <c r="AW57" s="154"/>
      <c r="AX57" s="155"/>
      <c r="AY57" s="155"/>
      <c r="AZ57" s="155"/>
      <c r="BA57" s="157"/>
      <c r="BB57" s="160"/>
      <c r="BC57" s="161"/>
      <c r="BV57" s="33"/>
      <c r="BW57" s="33"/>
      <c r="BX57" s="33"/>
      <c r="BY57" s="33"/>
      <c r="BZ57" s="33"/>
      <c r="CA57" s="33"/>
      <c r="CB57" s="33"/>
      <c r="CC57" s="34"/>
      <c r="CD57" s="34"/>
      <c r="CE57" s="34"/>
      <c r="CF57" s="34"/>
    </row>
    <row r="58" spans="2:84" ht="6" customHeight="1" thickBot="1">
      <c r="B58" s="80"/>
      <c r="C58" s="80"/>
      <c r="D58" s="80"/>
      <c r="E58" s="80"/>
      <c r="F58" s="80"/>
      <c r="G58" s="80"/>
      <c r="H58" s="80"/>
      <c r="I58" s="80"/>
      <c r="J58" s="81"/>
      <c r="K58" s="81"/>
      <c r="L58" s="81"/>
      <c r="M58" s="81"/>
      <c r="N58" s="81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3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4"/>
      <c r="AX58" s="84"/>
      <c r="AY58" s="84"/>
      <c r="AZ58" s="84"/>
      <c r="BA58" s="84"/>
      <c r="BB58" s="80"/>
      <c r="BC58" s="80"/>
      <c r="BV58" s="33"/>
      <c r="BW58" s="33"/>
      <c r="BX58" s="33"/>
      <c r="BY58" s="33"/>
      <c r="BZ58" s="33"/>
      <c r="CA58" s="33"/>
      <c r="CB58" s="33"/>
      <c r="CC58" s="34"/>
      <c r="CD58" s="34"/>
      <c r="CE58" s="34"/>
      <c r="CF58" s="34"/>
    </row>
    <row r="59" spans="2:84" ht="19.5" customHeight="1" thickBot="1">
      <c r="B59" s="238" t="s">
        <v>14</v>
      </c>
      <c r="C59" s="239"/>
      <c r="D59" s="240" t="s">
        <v>37</v>
      </c>
      <c r="E59" s="241"/>
      <c r="F59" s="241"/>
      <c r="G59" s="241"/>
      <c r="H59" s="241"/>
      <c r="I59" s="242"/>
      <c r="J59" s="243" t="s">
        <v>17</v>
      </c>
      <c r="K59" s="244"/>
      <c r="L59" s="244"/>
      <c r="M59" s="244"/>
      <c r="N59" s="245"/>
      <c r="O59" s="243" t="s">
        <v>41</v>
      </c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5"/>
      <c r="AW59" s="246" t="s">
        <v>21</v>
      </c>
      <c r="AX59" s="244"/>
      <c r="AY59" s="244"/>
      <c r="AZ59" s="244"/>
      <c r="BA59" s="244"/>
      <c r="BB59" s="247"/>
      <c r="BC59" s="248"/>
      <c r="BV59" s="33"/>
      <c r="BW59" s="33"/>
      <c r="BX59" s="33"/>
      <c r="BY59" s="33"/>
      <c r="BZ59" s="33"/>
      <c r="CA59" s="33"/>
      <c r="CB59" s="33"/>
      <c r="CC59" s="34"/>
      <c r="CD59" s="34"/>
      <c r="CE59" s="34"/>
      <c r="CF59" s="34"/>
    </row>
    <row r="60" spans="2:84" ht="18" customHeight="1">
      <c r="B60" s="189">
        <v>9</v>
      </c>
      <c r="C60" s="158"/>
      <c r="D60" s="189">
        <v>1</v>
      </c>
      <c r="E60" s="158"/>
      <c r="F60" s="158"/>
      <c r="G60" s="158"/>
      <c r="H60" s="158"/>
      <c r="I60" s="159"/>
      <c r="J60" s="191">
        <f>$J$56+$U$49*$X$49+$AL$49</f>
        <v>0.4659722222222223</v>
      </c>
      <c r="K60" s="192"/>
      <c r="L60" s="192"/>
      <c r="M60" s="192"/>
      <c r="N60" s="193"/>
      <c r="O60" s="200" t="str">
        <f>IF(ISBLANK(AZ27),"",$G$35)</f>
        <v>OS Lengefeld</v>
      </c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15" t="s">
        <v>20</v>
      </c>
      <c r="AF60" s="201" t="str">
        <f>IF(ISBLANK(AZ28),"",$G$40)</f>
        <v>Ev. Schulgemeinschaft Leukersdorf</v>
      </c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2"/>
      <c r="AW60" s="152">
        <v>0</v>
      </c>
      <c r="AX60" s="153"/>
      <c r="AY60" s="153" t="s">
        <v>19</v>
      </c>
      <c r="AZ60" s="153">
        <v>3</v>
      </c>
      <c r="BA60" s="156"/>
      <c r="BB60" s="158"/>
      <c r="BC60" s="159"/>
      <c r="BV60" s="33"/>
      <c r="BW60" s="33"/>
      <c r="BX60" s="33"/>
      <c r="BY60" s="33"/>
      <c r="BZ60" s="33"/>
      <c r="CA60" s="33"/>
      <c r="CB60" s="33"/>
      <c r="CC60" s="34"/>
      <c r="CD60" s="34"/>
      <c r="CE60" s="34"/>
      <c r="CF60" s="34"/>
    </row>
    <row r="61" spans="2:84" ht="12" customHeight="1" thickBot="1">
      <c r="B61" s="190"/>
      <c r="C61" s="160"/>
      <c r="D61" s="190"/>
      <c r="E61" s="160"/>
      <c r="F61" s="160"/>
      <c r="G61" s="160"/>
      <c r="H61" s="160"/>
      <c r="I61" s="161"/>
      <c r="J61" s="194"/>
      <c r="K61" s="195"/>
      <c r="L61" s="195"/>
      <c r="M61" s="195"/>
      <c r="N61" s="196"/>
      <c r="O61" s="203" t="s">
        <v>50</v>
      </c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16"/>
      <c r="AF61" s="204" t="s">
        <v>49</v>
      </c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5"/>
      <c r="AW61" s="154"/>
      <c r="AX61" s="155"/>
      <c r="AY61" s="155"/>
      <c r="AZ61" s="155"/>
      <c r="BA61" s="157"/>
      <c r="BB61" s="160"/>
      <c r="BC61" s="161"/>
      <c r="BV61" s="33"/>
      <c r="BW61" s="33"/>
      <c r="BX61" s="33"/>
      <c r="BY61" s="33"/>
      <c r="BZ61" s="33"/>
      <c r="CA61" s="33"/>
      <c r="CB61" s="33"/>
      <c r="CC61" s="34"/>
      <c r="CD61" s="34"/>
      <c r="CE61" s="34"/>
      <c r="CF61" s="34"/>
    </row>
    <row r="62" spans="2:84" ht="6" customHeight="1" thickBot="1">
      <c r="B62" s="80"/>
      <c r="C62" s="80"/>
      <c r="D62" s="80"/>
      <c r="E62" s="80"/>
      <c r="F62" s="80"/>
      <c r="G62" s="80"/>
      <c r="H62" s="80"/>
      <c r="I62" s="80"/>
      <c r="J62" s="81"/>
      <c r="K62" s="81"/>
      <c r="L62" s="81"/>
      <c r="M62" s="81"/>
      <c r="N62" s="81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3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4"/>
      <c r="AX62" s="84"/>
      <c r="AY62" s="84"/>
      <c r="AZ62" s="84"/>
      <c r="BA62" s="84"/>
      <c r="BB62" s="80"/>
      <c r="BC62" s="80"/>
      <c r="BV62" s="33"/>
      <c r="BW62" s="33"/>
      <c r="BX62" s="33"/>
      <c r="BY62" s="33"/>
      <c r="BZ62" s="33"/>
      <c r="CA62" s="33"/>
      <c r="CB62" s="33"/>
      <c r="CC62" s="34"/>
      <c r="CD62" s="34"/>
      <c r="CE62" s="34"/>
      <c r="CF62" s="34"/>
    </row>
    <row r="63" spans="2:84" ht="19.5" customHeight="1" thickBot="1">
      <c r="B63" s="209" t="s">
        <v>14</v>
      </c>
      <c r="C63" s="210"/>
      <c r="D63" s="226" t="s">
        <v>37</v>
      </c>
      <c r="E63" s="227"/>
      <c r="F63" s="227"/>
      <c r="G63" s="227"/>
      <c r="H63" s="227"/>
      <c r="I63" s="228"/>
      <c r="J63" s="211" t="s">
        <v>17</v>
      </c>
      <c r="K63" s="212"/>
      <c r="L63" s="212"/>
      <c r="M63" s="212"/>
      <c r="N63" s="213"/>
      <c r="O63" s="211" t="s">
        <v>34</v>
      </c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3"/>
      <c r="AW63" s="214" t="s">
        <v>21</v>
      </c>
      <c r="AX63" s="212"/>
      <c r="AY63" s="212"/>
      <c r="AZ63" s="212"/>
      <c r="BA63" s="212"/>
      <c r="BB63" s="215"/>
      <c r="BC63" s="216"/>
      <c r="BV63" s="33"/>
      <c r="BW63" s="33"/>
      <c r="BX63" s="33"/>
      <c r="BY63" s="33"/>
      <c r="BZ63" s="33"/>
      <c r="CA63" s="33"/>
      <c r="CB63" s="33"/>
      <c r="CC63" s="34"/>
      <c r="CD63" s="34"/>
      <c r="CE63" s="34"/>
      <c r="CF63" s="34"/>
    </row>
    <row r="64" spans="2:84" ht="18" customHeight="1">
      <c r="B64" s="189">
        <v>10</v>
      </c>
      <c r="C64" s="158"/>
      <c r="D64" s="189">
        <v>2</v>
      </c>
      <c r="E64" s="158"/>
      <c r="F64" s="158"/>
      <c r="G64" s="158"/>
      <c r="H64" s="158"/>
      <c r="I64" s="159"/>
      <c r="J64" s="191">
        <f>$J$56+$U$49*$X$49+$AL$49</f>
        <v>0.4659722222222223</v>
      </c>
      <c r="K64" s="192"/>
      <c r="L64" s="192"/>
      <c r="M64" s="192"/>
      <c r="N64" s="193"/>
      <c r="O64" s="200" t="str">
        <f>IF(ISBLANK($AZ$52)," ",IF($AW$52&lt;$AZ$52,$O$52,IF($AZ$52&lt;$AW$52,$AF$52)))</f>
        <v>Ev. Schulgemeinschaft Erzgebirge</v>
      </c>
      <c r="P64" s="201" t="e">
        <f>IF(ISBLANK(#REF!)," ",IF(#REF!&lt;#REF!,#REF!,IF(#REF!&lt;#REF!,#REF!)))</f>
        <v>#REF!</v>
      </c>
      <c r="Q64" s="201" t="e">
        <f>IF(ISBLANK(#REF!)," ",IF(#REF!&lt;#REF!,#REF!,IF(#REF!&lt;#REF!,#REF!)))</f>
        <v>#REF!</v>
      </c>
      <c r="R64" s="201" t="e">
        <f>IF(ISBLANK(#REF!)," ",IF(#REF!&lt;#REF!,#REF!,IF(#REF!&lt;#REF!,#REF!)))</f>
        <v>#REF!</v>
      </c>
      <c r="S64" s="201" t="e">
        <f>IF(ISBLANK(#REF!)," ",IF(#REF!&lt;#REF!,#REF!,IF(#REF!&lt;#REF!,#REF!)))</f>
        <v>#REF!</v>
      </c>
      <c r="T64" s="201" t="e">
        <f>IF(ISBLANK(#REF!)," ",IF(#REF!&lt;#REF!,#REF!,IF(#REF!&lt;#REF!,#REF!)))</f>
        <v>#REF!</v>
      </c>
      <c r="U64" s="201" t="e">
        <f>IF(ISBLANK(#REF!)," ",IF(#REF!&lt;#REF!,#REF!,IF(#REF!&lt;#REF!,#REF!)))</f>
        <v>#REF!</v>
      </c>
      <c r="V64" s="201" t="e">
        <f>IF(ISBLANK(#REF!)," ",IF(#REF!&lt;#REF!,#REF!,IF(#REF!&lt;#REF!,#REF!)))</f>
        <v>#REF!</v>
      </c>
      <c r="W64" s="201" t="e">
        <f>IF(ISBLANK(#REF!)," ",IF(#REF!&lt;#REF!,#REF!,IF(#REF!&lt;#REF!,#REF!)))</f>
        <v>#REF!</v>
      </c>
      <c r="X64" s="201" t="e">
        <f>IF(ISBLANK(#REF!)," ",IF(#REF!&lt;#REF!,#REF!,IF(#REF!&lt;#REF!,#REF!)))</f>
        <v>#REF!</v>
      </c>
      <c r="Y64" s="201" t="e">
        <f>IF(ISBLANK(#REF!)," ",IF(#REF!&lt;#REF!,#REF!,IF(#REF!&lt;#REF!,#REF!)))</f>
        <v>#REF!</v>
      </c>
      <c r="Z64" s="201" t="e">
        <f>IF(ISBLANK(#REF!)," ",IF(#REF!&lt;#REF!,#REF!,IF(#REF!&lt;#REF!,#REF!)))</f>
        <v>#REF!</v>
      </c>
      <c r="AA64" s="201" t="e">
        <f>IF(ISBLANK(#REF!)," ",IF(#REF!&lt;#REF!,#REF!,IF(#REF!&lt;#REF!,#REF!)))</f>
        <v>#REF!</v>
      </c>
      <c r="AB64" s="201" t="e">
        <f>IF(ISBLANK(#REF!)," ",IF(#REF!&lt;#REF!,#REF!,IF(#REF!&lt;#REF!,#REF!)))</f>
        <v>#REF!</v>
      </c>
      <c r="AC64" s="201" t="e">
        <f>IF(ISBLANK(#REF!)," ",IF(#REF!&lt;#REF!,#REF!,IF(#REF!&lt;#REF!,#REF!)))</f>
        <v>#REF!</v>
      </c>
      <c r="AD64" s="201" t="e">
        <f>IF(ISBLANK(#REF!)," ",IF(#REF!&lt;#REF!,#REF!,IF(#REF!&lt;#REF!,#REF!)))</f>
        <v>#REF!</v>
      </c>
      <c r="AE64" s="15" t="s">
        <v>20</v>
      </c>
      <c r="AF64" s="201" t="str">
        <f>IF(ISBLANK($AZ$56)," ",IF($AW$56&lt;$AZ$56,$O$56,IF($AZ$56&lt;$AW$56,$AF$56)))</f>
        <v>OS Eibenstock</v>
      </c>
      <c r="AG64" s="201" t="e">
        <f>IF(ISBLANK(#REF!)," ",IF(#REF!&lt;#REF!,#REF!,IF(#REF!&lt;#REF!,#REF!)))</f>
        <v>#REF!</v>
      </c>
      <c r="AH64" s="201" t="e">
        <f>IF(ISBLANK(#REF!)," ",IF(#REF!&lt;#REF!,#REF!,IF(#REF!&lt;#REF!,#REF!)))</f>
        <v>#REF!</v>
      </c>
      <c r="AI64" s="201" t="e">
        <f>IF(ISBLANK(#REF!)," ",IF(#REF!&lt;#REF!,#REF!,IF(#REF!&lt;#REF!,#REF!)))</f>
        <v>#REF!</v>
      </c>
      <c r="AJ64" s="201" t="e">
        <f>IF(ISBLANK(#REF!)," ",IF(#REF!&lt;#REF!,#REF!,IF(#REF!&lt;#REF!,#REF!)))</f>
        <v>#REF!</v>
      </c>
      <c r="AK64" s="201" t="e">
        <f>IF(ISBLANK(#REF!)," ",IF(#REF!&lt;#REF!,#REF!,IF(#REF!&lt;#REF!,#REF!)))</f>
        <v>#REF!</v>
      </c>
      <c r="AL64" s="201" t="e">
        <f>IF(ISBLANK(#REF!)," ",IF(#REF!&lt;#REF!,#REF!,IF(#REF!&lt;#REF!,#REF!)))</f>
        <v>#REF!</v>
      </c>
      <c r="AM64" s="201" t="e">
        <f>IF(ISBLANK(#REF!)," ",IF(#REF!&lt;#REF!,#REF!,IF(#REF!&lt;#REF!,#REF!)))</f>
        <v>#REF!</v>
      </c>
      <c r="AN64" s="201" t="e">
        <f>IF(ISBLANK(#REF!)," ",IF(#REF!&lt;#REF!,#REF!,IF(#REF!&lt;#REF!,#REF!)))</f>
        <v>#REF!</v>
      </c>
      <c r="AO64" s="201" t="e">
        <f>IF(ISBLANK(#REF!)," ",IF(#REF!&lt;#REF!,#REF!,IF(#REF!&lt;#REF!,#REF!)))</f>
        <v>#REF!</v>
      </c>
      <c r="AP64" s="201" t="e">
        <f>IF(ISBLANK(#REF!)," ",IF(#REF!&lt;#REF!,#REF!,IF(#REF!&lt;#REF!,#REF!)))</f>
        <v>#REF!</v>
      </c>
      <c r="AQ64" s="201" t="e">
        <f>IF(ISBLANK(#REF!)," ",IF(#REF!&lt;#REF!,#REF!,IF(#REF!&lt;#REF!,#REF!)))</f>
        <v>#REF!</v>
      </c>
      <c r="AR64" s="201" t="e">
        <f>IF(ISBLANK(#REF!)," ",IF(#REF!&lt;#REF!,#REF!,IF(#REF!&lt;#REF!,#REF!)))</f>
        <v>#REF!</v>
      </c>
      <c r="AS64" s="201" t="e">
        <f>IF(ISBLANK(#REF!)," ",IF(#REF!&lt;#REF!,#REF!,IF(#REF!&lt;#REF!,#REF!)))</f>
        <v>#REF!</v>
      </c>
      <c r="AT64" s="201" t="e">
        <f>IF(ISBLANK(#REF!)," ",IF(#REF!&lt;#REF!,#REF!,IF(#REF!&lt;#REF!,#REF!)))</f>
        <v>#REF!</v>
      </c>
      <c r="AU64" s="201" t="e">
        <f>IF(ISBLANK(#REF!)," ",IF(#REF!&lt;#REF!,#REF!,IF(#REF!&lt;#REF!,#REF!)))</f>
        <v>#REF!</v>
      </c>
      <c r="AV64" s="202" t="e">
        <f>IF(ISBLANK(#REF!)," ",IF(#REF!&lt;#REF!,#REF!,IF(#REF!&lt;#REF!,#REF!)))</f>
        <v>#REF!</v>
      </c>
      <c r="AW64" s="152">
        <v>2</v>
      </c>
      <c r="AX64" s="153"/>
      <c r="AY64" s="153" t="s">
        <v>19</v>
      </c>
      <c r="AZ64" s="153">
        <v>3</v>
      </c>
      <c r="BA64" s="156"/>
      <c r="BB64" s="158" t="s">
        <v>63</v>
      </c>
      <c r="BC64" s="159"/>
      <c r="BV64" s="33"/>
      <c r="BW64" s="33"/>
      <c r="BX64" s="33"/>
      <c r="BY64" s="33"/>
      <c r="BZ64" s="33"/>
      <c r="CA64" s="33"/>
      <c r="CB64" s="33"/>
      <c r="CC64" s="34"/>
      <c r="CD64" s="34"/>
      <c r="CE64" s="34"/>
      <c r="CF64" s="34"/>
    </row>
    <row r="65" spans="2:86" ht="12" customHeight="1" thickBot="1">
      <c r="B65" s="190"/>
      <c r="C65" s="160"/>
      <c r="D65" s="190"/>
      <c r="E65" s="160"/>
      <c r="F65" s="160"/>
      <c r="G65" s="160"/>
      <c r="H65" s="160"/>
      <c r="I65" s="161"/>
      <c r="J65" s="194"/>
      <c r="K65" s="195"/>
      <c r="L65" s="195"/>
      <c r="M65" s="195"/>
      <c r="N65" s="196"/>
      <c r="O65" s="203" t="s">
        <v>44</v>
      </c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16"/>
      <c r="AF65" s="204" t="s">
        <v>45</v>
      </c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5"/>
      <c r="AW65" s="154"/>
      <c r="AX65" s="155"/>
      <c r="AY65" s="155"/>
      <c r="AZ65" s="155"/>
      <c r="BA65" s="157"/>
      <c r="BB65" s="160"/>
      <c r="BC65" s="161"/>
      <c r="BV65" s="33"/>
      <c r="BW65" s="33"/>
      <c r="BX65" s="33"/>
      <c r="BY65" s="33"/>
      <c r="BZ65" s="32"/>
      <c r="CA65" s="32"/>
      <c r="CB65" s="32"/>
      <c r="CC65" s="39"/>
      <c r="CD65" s="39"/>
      <c r="CE65" s="39"/>
      <c r="CF65" s="39"/>
      <c r="CG65" s="40"/>
      <c r="CH65" s="40"/>
    </row>
    <row r="66" spans="74:86" ht="6" customHeight="1" thickBot="1">
      <c r="BV66" s="33"/>
      <c r="BW66" s="33"/>
      <c r="BX66" s="33"/>
      <c r="BY66" s="33"/>
      <c r="BZ66" s="32"/>
      <c r="CA66" s="32"/>
      <c r="CB66" s="32"/>
      <c r="CC66" s="39"/>
      <c r="CD66" s="39"/>
      <c r="CE66" s="39"/>
      <c r="CF66" s="39"/>
      <c r="CG66" s="40"/>
      <c r="CH66" s="40"/>
    </row>
    <row r="67" spans="2:84" ht="19.5" customHeight="1" thickBot="1">
      <c r="B67" s="209" t="s">
        <v>14</v>
      </c>
      <c r="C67" s="210"/>
      <c r="D67" s="226" t="s">
        <v>37</v>
      </c>
      <c r="E67" s="227"/>
      <c r="F67" s="227"/>
      <c r="G67" s="227"/>
      <c r="H67" s="227"/>
      <c r="I67" s="228"/>
      <c r="J67" s="211" t="s">
        <v>17</v>
      </c>
      <c r="K67" s="212"/>
      <c r="L67" s="212"/>
      <c r="M67" s="212"/>
      <c r="N67" s="213"/>
      <c r="O67" s="211" t="s">
        <v>35</v>
      </c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3"/>
      <c r="AW67" s="214" t="s">
        <v>21</v>
      </c>
      <c r="AX67" s="212"/>
      <c r="AY67" s="212"/>
      <c r="AZ67" s="212"/>
      <c r="BA67" s="212"/>
      <c r="BB67" s="215"/>
      <c r="BC67" s="216"/>
      <c r="BV67" s="33"/>
      <c r="BW67" s="33"/>
      <c r="BX67" s="33"/>
      <c r="BY67" s="33"/>
      <c r="BZ67" s="33"/>
      <c r="CA67" s="33"/>
      <c r="CB67" s="33"/>
      <c r="CC67" s="34"/>
      <c r="CD67" s="34"/>
      <c r="CE67" s="34"/>
      <c r="CF67" s="34"/>
    </row>
    <row r="68" spans="2:84" ht="18" customHeight="1">
      <c r="B68" s="189">
        <v>11</v>
      </c>
      <c r="C68" s="158"/>
      <c r="D68" s="189">
        <v>1</v>
      </c>
      <c r="E68" s="158"/>
      <c r="F68" s="158"/>
      <c r="G68" s="158"/>
      <c r="H68" s="158"/>
      <c r="I68" s="159"/>
      <c r="J68" s="191">
        <f>$J$64+$U$49*$X$49+$AL$49</f>
        <v>0.4798611111111112</v>
      </c>
      <c r="K68" s="192"/>
      <c r="L68" s="192"/>
      <c r="M68" s="192"/>
      <c r="N68" s="193"/>
      <c r="O68" s="200" t="str">
        <f>IF(ISBLANK($AZ$52)," ",IF($AW$52&lt;$AZ$52,$AF$52,IF($AZ$52&lt;$AW$52,$O$52)))</f>
        <v>Oberschule Zschorlau</v>
      </c>
      <c r="P68" s="201" t="e">
        <f>IF(ISBLANK(#REF!)," ",IF(#REF!&lt;#REF!,#REF!,IF(#REF!&lt;#REF!,#REF!)))</f>
        <v>#REF!</v>
      </c>
      <c r="Q68" s="201" t="e">
        <f>IF(ISBLANK(#REF!)," ",IF(#REF!&lt;#REF!,#REF!,IF(#REF!&lt;#REF!,#REF!)))</f>
        <v>#REF!</v>
      </c>
      <c r="R68" s="201" t="e">
        <f>IF(ISBLANK(#REF!)," ",IF(#REF!&lt;#REF!,#REF!,IF(#REF!&lt;#REF!,#REF!)))</f>
        <v>#REF!</v>
      </c>
      <c r="S68" s="201" t="e">
        <f>IF(ISBLANK(#REF!)," ",IF(#REF!&lt;#REF!,#REF!,IF(#REF!&lt;#REF!,#REF!)))</f>
        <v>#REF!</v>
      </c>
      <c r="T68" s="201" t="e">
        <f>IF(ISBLANK(#REF!)," ",IF(#REF!&lt;#REF!,#REF!,IF(#REF!&lt;#REF!,#REF!)))</f>
        <v>#REF!</v>
      </c>
      <c r="U68" s="201" t="e">
        <f>IF(ISBLANK(#REF!)," ",IF(#REF!&lt;#REF!,#REF!,IF(#REF!&lt;#REF!,#REF!)))</f>
        <v>#REF!</v>
      </c>
      <c r="V68" s="201" t="e">
        <f>IF(ISBLANK(#REF!)," ",IF(#REF!&lt;#REF!,#REF!,IF(#REF!&lt;#REF!,#REF!)))</f>
        <v>#REF!</v>
      </c>
      <c r="W68" s="201" t="e">
        <f>IF(ISBLANK(#REF!)," ",IF(#REF!&lt;#REF!,#REF!,IF(#REF!&lt;#REF!,#REF!)))</f>
        <v>#REF!</v>
      </c>
      <c r="X68" s="201" t="e">
        <f>IF(ISBLANK(#REF!)," ",IF(#REF!&lt;#REF!,#REF!,IF(#REF!&lt;#REF!,#REF!)))</f>
        <v>#REF!</v>
      </c>
      <c r="Y68" s="201" t="e">
        <f>IF(ISBLANK(#REF!)," ",IF(#REF!&lt;#REF!,#REF!,IF(#REF!&lt;#REF!,#REF!)))</f>
        <v>#REF!</v>
      </c>
      <c r="Z68" s="201" t="e">
        <f>IF(ISBLANK(#REF!)," ",IF(#REF!&lt;#REF!,#REF!,IF(#REF!&lt;#REF!,#REF!)))</f>
        <v>#REF!</v>
      </c>
      <c r="AA68" s="201" t="e">
        <f>IF(ISBLANK(#REF!)," ",IF(#REF!&lt;#REF!,#REF!,IF(#REF!&lt;#REF!,#REF!)))</f>
        <v>#REF!</v>
      </c>
      <c r="AB68" s="201" t="e">
        <f>IF(ISBLANK(#REF!)," ",IF(#REF!&lt;#REF!,#REF!,IF(#REF!&lt;#REF!,#REF!)))</f>
        <v>#REF!</v>
      </c>
      <c r="AC68" s="201" t="e">
        <f>IF(ISBLANK(#REF!)," ",IF(#REF!&lt;#REF!,#REF!,IF(#REF!&lt;#REF!,#REF!)))</f>
        <v>#REF!</v>
      </c>
      <c r="AD68" s="201" t="e">
        <f>IF(ISBLANK(#REF!)," ",IF(#REF!&lt;#REF!,#REF!,IF(#REF!&lt;#REF!,#REF!)))</f>
        <v>#REF!</v>
      </c>
      <c r="AE68" s="15" t="s">
        <v>20</v>
      </c>
      <c r="AF68" s="201" t="str">
        <f>IF(ISBLANK($AZ$56)," ",IF($AW$56&lt;$AZ$56,$AF$56,IF($AZ$56&lt;$AW$56,$O$56)))</f>
        <v>Gymnasium Olbernhau</v>
      </c>
      <c r="AG68" s="201" t="e">
        <f>IF(ISBLANK(#REF!)," ",IF(#REF!&lt;#REF!,#REF!,IF(#REF!&lt;#REF!,#REF!)))</f>
        <v>#REF!</v>
      </c>
      <c r="AH68" s="201" t="e">
        <f>IF(ISBLANK(#REF!)," ",IF(#REF!&lt;#REF!,#REF!,IF(#REF!&lt;#REF!,#REF!)))</f>
        <v>#REF!</v>
      </c>
      <c r="AI68" s="201" t="e">
        <f>IF(ISBLANK(#REF!)," ",IF(#REF!&lt;#REF!,#REF!,IF(#REF!&lt;#REF!,#REF!)))</f>
        <v>#REF!</v>
      </c>
      <c r="AJ68" s="201" t="e">
        <f>IF(ISBLANK(#REF!)," ",IF(#REF!&lt;#REF!,#REF!,IF(#REF!&lt;#REF!,#REF!)))</f>
        <v>#REF!</v>
      </c>
      <c r="AK68" s="201" t="e">
        <f>IF(ISBLANK(#REF!)," ",IF(#REF!&lt;#REF!,#REF!,IF(#REF!&lt;#REF!,#REF!)))</f>
        <v>#REF!</v>
      </c>
      <c r="AL68" s="201" t="e">
        <f>IF(ISBLANK(#REF!)," ",IF(#REF!&lt;#REF!,#REF!,IF(#REF!&lt;#REF!,#REF!)))</f>
        <v>#REF!</v>
      </c>
      <c r="AM68" s="201" t="e">
        <f>IF(ISBLANK(#REF!)," ",IF(#REF!&lt;#REF!,#REF!,IF(#REF!&lt;#REF!,#REF!)))</f>
        <v>#REF!</v>
      </c>
      <c r="AN68" s="201" t="e">
        <f>IF(ISBLANK(#REF!)," ",IF(#REF!&lt;#REF!,#REF!,IF(#REF!&lt;#REF!,#REF!)))</f>
        <v>#REF!</v>
      </c>
      <c r="AO68" s="201" t="e">
        <f>IF(ISBLANK(#REF!)," ",IF(#REF!&lt;#REF!,#REF!,IF(#REF!&lt;#REF!,#REF!)))</f>
        <v>#REF!</v>
      </c>
      <c r="AP68" s="201" t="e">
        <f>IF(ISBLANK(#REF!)," ",IF(#REF!&lt;#REF!,#REF!,IF(#REF!&lt;#REF!,#REF!)))</f>
        <v>#REF!</v>
      </c>
      <c r="AQ68" s="201" t="e">
        <f>IF(ISBLANK(#REF!)," ",IF(#REF!&lt;#REF!,#REF!,IF(#REF!&lt;#REF!,#REF!)))</f>
        <v>#REF!</v>
      </c>
      <c r="AR68" s="201" t="e">
        <f>IF(ISBLANK(#REF!)," ",IF(#REF!&lt;#REF!,#REF!,IF(#REF!&lt;#REF!,#REF!)))</f>
        <v>#REF!</v>
      </c>
      <c r="AS68" s="201" t="e">
        <f>IF(ISBLANK(#REF!)," ",IF(#REF!&lt;#REF!,#REF!,IF(#REF!&lt;#REF!,#REF!)))</f>
        <v>#REF!</v>
      </c>
      <c r="AT68" s="201" t="e">
        <f>IF(ISBLANK(#REF!)," ",IF(#REF!&lt;#REF!,#REF!,IF(#REF!&lt;#REF!,#REF!)))</f>
        <v>#REF!</v>
      </c>
      <c r="AU68" s="201" t="e">
        <f>IF(ISBLANK(#REF!)," ",IF(#REF!&lt;#REF!,#REF!,IF(#REF!&lt;#REF!,#REF!)))</f>
        <v>#REF!</v>
      </c>
      <c r="AV68" s="202" t="e">
        <f>IF(ISBLANK(#REF!)," ",IF(#REF!&lt;#REF!,#REF!,IF(#REF!&lt;#REF!,#REF!)))</f>
        <v>#REF!</v>
      </c>
      <c r="AW68" s="152">
        <v>5</v>
      </c>
      <c r="AX68" s="153"/>
      <c r="AY68" s="153" t="s">
        <v>19</v>
      </c>
      <c r="AZ68" s="153">
        <v>0</v>
      </c>
      <c r="BA68" s="156"/>
      <c r="BB68" s="158"/>
      <c r="BC68" s="159"/>
      <c r="BV68" s="33"/>
      <c r="BW68" s="33"/>
      <c r="BX68" s="33"/>
      <c r="BY68" s="33"/>
      <c r="BZ68" s="33"/>
      <c r="CA68" s="33"/>
      <c r="CB68" s="33"/>
      <c r="CC68" s="34"/>
      <c r="CD68" s="34"/>
      <c r="CE68" s="34"/>
      <c r="CF68" s="34"/>
    </row>
    <row r="69" spans="2:86" ht="12" customHeight="1" thickBot="1">
      <c r="B69" s="190"/>
      <c r="C69" s="160"/>
      <c r="D69" s="190"/>
      <c r="E69" s="160"/>
      <c r="F69" s="160"/>
      <c r="G69" s="160"/>
      <c r="H69" s="160"/>
      <c r="I69" s="161"/>
      <c r="J69" s="194"/>
      <c r="K69" s="195"/>
      <c r="L69" s="195"/>
      <c r="M69" s="195"/>
      <c r="N69" s="196"/>
      <c r="O69" s="203" t="s">
        <v>46</v>
      </c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16"/>
      <c r="AF69" s="204" t="s">
        <v>47</v>
      </c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5"/>
      <c r="AW69" s="154"/>
      <c r="AX69" s="155"/>
      <c r="AY69" s="155"/>
      <c r="AZ69" s="155"/>
      <c r="BA69" s="157"/>
      <c r="BB69" s="160"/>
      <c r="BC69" s="161"/>
      <c r="BV69" s="33"/>
      <c r="BW69" s="33"/>
      <c r="BX69" s="33"/>
      <c r="BY69" s="33"/>
      <c r="BZ69" s="32"/>
      <c r="CA69" s="32"/>
      <c r="CB69" s="32"/>
      <c r="CC69" s="39"/>
      <c r="CD69" s="39"/>
      <c r="CE69" s="39"/>
      <c r="CF69" s="39"/>
      <c r="CG69" s="40"/>
      <c r="CH69" s="40"/>
    </row>
    <row r="70" spans="74:86" ht="3.75" customHeight="1">
      <c r="BV70" s="33"/>
      <c r="BW70" s="33"/>
      <c r="BX70" s="33"/>
      <c r="BY70" s="33"/>
      <c r="BZ70" s="32"/>
      <c r="CA70" s="32"/>
      <c r="CB70" s="32"/>
      <c r="CC70" s="39"/>
      <c r="CD70" s="39"/>
      <c r="CE70" s="39"/>
      <c r="CF70" s="39"/>
      <c r="CG70" s="40"/>
      <c r="CH70" s="40"/>
    </row>
    <row r="71" spans="57:73" ht="12.75">
      <c r="BE71" s="78"/>
      <c r="BF71" s="78"/>
      <c r="BG71" s="78"/>
      <c r="BH71" s="78"/>
      <c r="BI71" s="78"/>
      <c r="BJ71" s="78"/>
      <c r="BK71" s="78"/>
      <c r="BL71" s="78"/>
      <c r="BM71" s="79"/>
      <c r="BN71" s="79"/>
      <c r="BO71" s="79"/>
      <c r="BP71" s="93"/>
      <c r="BQ71" s="79"/>
      <c r="BR71" s="79"/>
      <c r="BS71" s="79"/>
      <c r="BT71" s="79"/>
      <c r="BU71" s="79"/>
    </row>
    <row r="72" spans="2:73" ht="12.75">
      <c r="B72" s="1" t="s">
        <v>48</v>
      </c>
      <c r="BE72" s="78"/>
      <c r="BF72" s="78"/>
      <c r="BG72" s="78"/>
      <c r="BH72" s="78"/>
      <c r="BI72" s="78"/>
      <c r="BJ72" s="78"/>
      <c r="BK72" s="78"/>
      <c r="BL72" s="78"/>
      <c r="BM72" s="79"/>
      <c r="BN72" s="79"/>
      <c r="BO72" s="79"/>
      <c r="BP72" s="93"/>
      <c r="BQ72" s="79"/>
      <c r="BR72" s="79"/>
      <c r="BS72" s="79"/>
      <c r="BT72" s="79"/>
      <c r="BU72" s="79"/>
    </row>
    <row r="73" ht="13.5" thickBot="1"/>
    <row r="74" spans="9:48" ht="24" customHeight="1">
      <c r="I74" s="235" t="s">
        <v>8</v>
      </c>
      <c r="J74" s="236"/>
      <c r="K74" s="236"/>
      <c r="L74" s="17"/>
      <c r="M74" s="231" t="str">
        <f>IF(ISBLANK($AZ$68)," ",IF($AW$68&gt;$AZ$68,$O$68,IF($AZ$68&gt;$AW$68,$AF$68)))</f>
        <v>Oberschule Zschorlau</v>
      </c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2"/>
    </row>
    <row r="75" spans="9:48" ht="24" customHeight="1">
      <c r="I75" s="233" t="s">
        <v>9</v>
      </c>
      <c r="J75" s="234"/>
      <c r="K75" s="234"/>
      <c r="L75" s="19"/>
      <c r="M75" s="221" t="str">
        <f>IF(ISBLANK($AZ$68)," ",IF($AW$68&lt;$AZ$68,$O$68,IF($AZ$68&lt;$AW$68,$AF$68)))</f>
        <v>Gymnasium Olbernhau</v>
      </c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2"/>
    </row>
    <row r="76" spans="9:48" ht="24" customHeight="1">
      <c r="I76" s="219" t="s">
        <v>10</v>
      </c>
      <c r="J76" s="220"/>
      <c r="K76" s="220"/>
      <c r="L76" s="19"/>
      <c r="M76" s="229" t="str">
        <f>IF(ISBLANK($AZ$64)," ",IF($AW$64&gt;$AZ$64,$O$64,IF($AZ$64&gt;$AW$64,$AF$64)))</f>
        <v>OS Eibenstock</v>
      </c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30"/>
    </row>
    <row r="77" spans="9:48" ht="24" customHeight="1">
      <c r="I77" s="219" t="s">
        <v>11</v>
      </c>
      <c r="J77" s="220"/>
      <c r="K77" s="220"/>
      <c r="L77" s="18"/>
      <c r="M77" s="229" t="str">
        <f>IF(ISBLANK($AZ$64)," ",IF($AW$64&lt;$AZ$64,$O$64,IF($AZ$64&lt;$AW$64,$AF$64)))</f>
        <v>Ev. Schulgemeinschaft Erzgebirge</v>
      </c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30"/>
    </row>
    <row r="78" spans="9:48" ht="24" customHeight="1">
      <c r="I78" s="233" t="s">
        <v>39</v>
      </c>
      <c r="J78" s="234"/>
      <c r="K78" s="234"/>
      <c r="L78" s="19"/>
      <c r="M78" s="229" t="str">
        <f>IF(ISBLANK($AZ$60)," ",IF($AW$60&gt;$AZ$60,$O$60,IF($AZ$60&gt;$AW$60,$AF$60)))</f>
        <v>Ev. Schulgemeinschaft Leukersdorf</v>
      </c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30"/>
    </row>
    <row r="79" spans="9:48" ht="24" customHeight="1" thickBot="1">
      <c r="I79" s="249" t="s">
        <v>40</v>
      </c>
      <c r="J79" s="250"/>
      <c r="K79" s="250"/>
      <c r="L79" s="20"/>
      <c r="M79" s="251" t="str">
        <f>IF(ISBLANK($AZ$60)," ",IF($AW$60&lt;$AZ$60,$O$60,IF($AZ$60&lt;$AW$60,$AF$60)))</f>
        <v>OS Lengefeld</v>
      </c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2"/>
    </row>
  </sheetData>
  <sheetProtection/>
  <mergeCells count="248">
    <mergeCell ref="AY60:AY61"/>
    <mergeCell ref="AZ60:BA61"/>
    <mergeCell ref="I79:K79"/>
    <mergeCell ref="M79:AV79"/>
    <mergeCell ref="BB60:BC61"/>
    <mergeCell ref="O61:AD61"/>
    <mergeCell ref="AF61:AV61"/>
    <mergeCell ref="I78:K78"/>
    <mergeCell ref="M78:AV78"/>
    <mergeCell ref="AW64:AX65"/>
    <mergeCell ref="AW63:BA63"/>
    <mergeCell ref="BB63:BC63"/>
    <mergeCell ref="AW59:BA59"/>
    <mergeCell ref="BB59:BC59"/>
    <mergeCell ref="B60:C61"/>
    <mergeCell ref="D60:I61"/>
    <mergeCell ref="J60:N61"/>
    <mergeCell ref="O60:AD60"/>
    <mergeCell ref="AF60:AV60"/>
    <mergeCell ref="AW60:AX61"/>
    <mergeCell ref="J64:N65"/>
    <mergeCell ref="O64:AD64"/>
    <mergeCell ref="AF64:AV64"/>
    <mergeCell ref="O65:AD65"/>
    <mergeCell ref="AF65:AV65"/>
    <mergeCell ref="AY64:AY65"/>
    <mergeCell ref="B64:C65"/>
    <mergeCell ref="B59:C59"/>
    <mergeCell ref="D59:I59"/>
    <mergeCell ref="J59:N59"/>
    <mergeCell ref="O59:AV59"/>
    <mergeCell ref="B63:C63"/>
    <mergeCell ref="D63:I63"/>
    <mergeCell ref="J63:N63"/>
    <mergeCell ref="O63:AV63"/>
    <mergeCell ref="D64:I65"/>
    <mergeCell ref="B44:BC44"/>
    <mergeCell ref="B51:C51"/>
    <mergeCell ref="D51:I51"/>
    <mergeCell ref="J51:N51"/>
    <mergeCell ref="O51:AV51"/>
    <mergeCell ref="AW51:BA51"/>
    <mergeCell ref="BB51:BC51"/>
    <mergeCell ref="X49:AB49"/>
    <mergeCell ref="AL49:AP49"/>
    <mergeCell ref="B45:BC45"/>
    <mergeCell ref="I75:K75"/>
    <mergeCell ref="I74:K74"/>
    <mergeCell ref="U10:V10"/>
    <mergeCell ref="U49:V49"/>
    <mergeCell ref="O23:AD23"/>
    <mergeCell ref="J25:N25"/>
    <mergeCell ref="J27:N27"/>
    <mergeCell ref="O27:AD27"/>
    <mergeCell ref="D52:I53"/>
    <mergeCell ref="J52:N53"/>
    <mergeCell ref="I77:K77"/>
    <mergeCell ref="M75:AV75"/>
    <mergeCell ref="D55:I55"/>
    <mergeCell ref="D56:I57"/>
    <mergeCell ref="D67:I67"/>
    <mergeCell ref="D68:I69"/>
    <mergeCell ref="M76:AV76"/>
    <mergeCell ref="M77:AV77"/>
    <mergeCell ref="M74:AV74"/>
    <mergeCell ref="I76:K76"/>
    <mergeCell ref="AW55:BA55"/>
    <mergeCell ref="BB55:BC55"/>
    <mergeCell ref="B67:C67"/>
    <mergeCell ref="J67:N67"/>
    <mergeCell ref="O67:AV67"/>
    <mergeCell ref="AW67:BA67"/>
    <mergeCell ref="BB67:BC67"/>
    <mergeCell ref="B55:C55"/>
    <mergeCell ref="J55:N55"/>
    <mergeCell ref="BB56:BC57"/>
    <mergeCell ref="AW56:AX57"/>
    <mergeCell ref="BB68:BC69"/>
    <mergeCell ref="O69:AD69"/>
    <mergeCell ref="AF69:AV69"/>
    <mergeCell ref="O68:AD68"/>
    <mergeCell ref="AF68:AV68"/>
    <mergeCell ref="AW68:AX69"/>
    <mergeCell ref="AY68:AY69"/>
    <mergeCell ref="BB64:BC65"/>
    <mergeCell ref="AZ64:BA65"/>
    <mergeCell ref="AF53:AV53"/>
    <mergeCell ref="B68:C69"/>
    <mergeCell ref="J68:N69"/>
    <mergeCell ref="AY56:AY57"/>
    <mergeCell ref="AZ56:BA57"/>
    <mergeCell ref="AZ68:BA69"/>
    <mergeCell ref="O57:AD57"/>
    <mergeCell ref="AF57:AV57"/>
    <mergeCell ref="O56:AD56"/>
    <mergeCell ref="AF56:AV56"/>
    <mergeCell ref="AG17:BA17"/>
    <mergeCell ref="AG18:BA18"/>
    <mergeCell ref="B56:C57"/>
    <mergeCell ref="J56:N57"/>
    <mergeCell ref="O55:AV55"/>
    <mergeCell ref="H49:L49"/>
    <mergeCell ref="B52:C53"/>
    <mergeCell ref="O52:AD52"/>
    <mergeCell ref="AF52:AV52"/>
    <mergeCell ref="O53:AD53"/>
    <mergeCell ref="H10:L10"/>
    <mergeCell ref="AL10:AP10"/>
    <mergeCell ref="BB23:BC23"/>
    <mergeCell ref="AW23:AX23"/>
    <mergeCell ref="AZ23:BA23"/>
    <mergeCell ref="AW24:AX24"/>
    <mergeCell ref="BB16:BC16"/>
    <mergeCell ref="BB18:BC18"/>
    <mergeCell ref="BB17:BC17"/>
    <mergeCell ref="AG16:BA16"/>
    <mergeCell ref="AE16:AF16"/>
    <mergeCell ref="Y16:Z16"/>
    <mergeCell ref="M6:T6"/>
    <mergeCell ref="Y6:AF6"/>
    <mergeCell ref="AE15:BA15"/>
    <mergeCell ref="BB15:BC15"/>
    <mergeCell ref="B8:AM8"/>
    <mergeCell ref="B15:X15"/>
    <mergeCell ref="Y15:Z15"/>
    <mergeCell ref="X10:AB10"/>
    <mergeCell ref="B24:C24"/>
    <mergeCell ref="O24:AD24"/>
    <mergeCell ref="AF24:AV24"/>
    <mergeCell ref="J24:N24"/>
    <mergeCell ref="D24:F24"/>
    <mergeCell ref="G24:I24"/>
    <mergeCell ref="B17:C17"/>
    <mergeCell ref="D16:X16"/>
    <mergeCell ref="AE17:AF17"/>
    <mergeCell ref="AE18:AF18"/>
    <mergeCell ref="B18:C18"/>
    <mergeCell ref="Y17:Z17"/>
    <mergeCell ref="Y18:Z18"/>
    <mergeCell ref="D17:X17"/>
    <mergeCell ref="D18:X18"/>
    <mergeCell ref="B16:C16"/>
    <mergeCell ref="AF23:AV23"/>
    <mergeCell ref="B23:C23"/>
    <mergeCell ref="D23:F23"/>
    <mergeCell ref="G23:I23"/>
    <mergeCell ref="J23:N23"/>
    <mergeCell ref="B22:C22"/>
    <mergeCell ref="G22:I22"/>
    <mergeCell ref="D22:F22"/>
    <mergeCell ref="BB22:BC22"/>
    <mergeCell ref="AW22:BA22"/>
    <mergeCell ref="J22:N22"/>
    <mergeCell ref="O22:AV22"/>
    <mergeCell ref="B25:C25"/>
    <mergeCell ref="B26:C26"/>
    <mergeCell ref="AZ24:BA24"/>
    <mergeCell ref="BB24:BC24"/>
    <mergeCell ref="D25:F25"/>
    <mergeCell ref="G25:I25"/>
    <mergeCell ref="B27:C27"/>
    <mergeCell ref="B28:C28"/>
    <mergeCell ref="AW52:AX53"/>
    <mergeCell ref="AY52:AY53"/>
    <mergeCell ref="AZ52:BA53"/>
    <mergeCell ref="BB52:BC53"/>
    <mergeCell ref="D27:F27"/>
    <mergeCell ref="G27:I27"/>
    <mergeCell ref="D28:F28"/>
    <mergeCell ref="G28:I28"/>
    <mergeCell ref="O25:AD25"/>
    <mergeCell ref="AF25:AV25"/>
    <mergeCell ref="AW25:AX25"/>
    <mergeCell ref="AZ25:BA25"/>
    <mergeCell ref="BB25:BC25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AF27:AV27"/>
    <mergeCell ref="AW27:AX27"/>
    <mergeCell ref="AZ27:BA27"/>
    <mergeCell ref="BB27:BC27"/>
    <mergeCell ref="J28:N28"/>
    <mergeCell ref="O28:AD28"/>
    <mergeCell ref="AF28:AV28"/>
    <mergeCell ref="AW28:AX28"/>
    <mergeCell ref="AZ28:BA28"/>
    <mergeCell ref="BB28:BC28"/>
    <mergeCell ref="E35:F35"/>
    <mergeCell ref="E34:F34"/>
    <mergeCell ref="AH39:AJ39"/>
    <mergeCell ref="G35:AD35"/>
    <mergeCell ref="AE34:AG34"/>
    <mergeCell ref="AH34:AJ34"/>
    <mergeCell ref="AH38:AJ38"/>
    <mergeCell ref="E40:F40"/>
    <mergeCell ref="AE38:AG38"/>
    <mergeCell ref="AE39:AG39"/>
    <mergeCell ref="G38:AD38"/>
    <mergeCell ref="E38:F38"/>
    <mergeCell ref="E39:F39"/>
    <mergeCell ref="G39:AD39"/>
    <mergeCell ref="AE40:AG40"/>
    <mergeCell ref="AP32:AR32"/>
    <mergeCell ref="G33:AD33"/>
    <mergeCell ref="AE33:AG33"/>
    <mergeCell ref="AH40:AJ40"/>
    <mergeCell ref="G40:AD40"/>
    <mergeCell ref="AP39:AR39"/>
    <mergeCell ref="AN35:AO35"/>
    <mergeCell ref="AN34:AO34"/>
    <mergeCell ref="AK34:AL34"/>
    <mergeCell ref="AK33:AL33"/>
    <mergeCell ref="AN33:AO33"/>
    <mergeCell ref="AE32:AG32"/>
    <mergeCell ref="A2:AP2"/>
    <mergeCell ref="A3:AP3"/>
    <mergeCell ref="A4:AP4"/>
    <mergeCell ref="E33:F33"/>
    <mergeCell ref="AH32:AJ32"/>
    <mergeCell ref="E32:AD32"/>
    <mergeCell ref="AK32:AO32"/>
    <mergeCell ref="AH33:AJ33"/>
    <mergeCell ref="AP40:AR40"/>
    <mergeCell ref="AP35:AR35"/>
    <mergeCell ref="AH37:AJ37"/>
    <mergeCell ref="AK37:AO37"/>
    <mergeCell ref="AN40:AO40"/>
    <mergeCell ref="AP38:AR38"/>
    <mergeCell ref="AN39:AO39"/>
    <mergeCell ref="AN38:AO38"/>
    <mergeCell ref="AK40:AL40"/>
    <mergeCell ref="AK39:AL39"/>
    <mergeCell ref="AK38:AL38"/>
    <mergeCell ref="E37:AD37"/>
    <mergeCell ref="AE37:AG37"/>
    <mergeCell ref="AP33:AR33"/>
    <mergeCell ref="G34:AD34"/>
    <mergeCell ref="AP37:AR37"/>
    <mergeCell ref="AP34:AR34"/>
    <mergeCell ref="AE35:AG35"/>
    <mergeCell ref="AH35:AJ35"/>
    <mergeCell ref="AK35:AL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rowBreaks count="1" manualBreakCount="1">
    <brk id="43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Frank Hahnel</cp:lastModifiedBy>
  <cp:lastPrinted>2022-04-11T18:28:36Z</cp:lastPrinted>
  <dcterms:created xsi:type="dcterms:W3CDTF">2002-02-21T07:48:38Z</dcterms:created>
  <dcterms:modified xsi:type="dcterms:W3CDTF">2022-04-12T13:11:41Z</dcterms:modified>
  <cp:category/>
  <cp:version/>
  <cp:contentType/>
  <cp:contentStatus/>
</cp:coreProperties>
</file>