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<sst xmlns="http://schemas.openxmlformats.org/spreadsheetml/2006/main" count="68" uniqueCount="34">
  <si>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</si>
  <si>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</si>
  <si>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</si>
  <si>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</si>
  <si>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</si>
  <si>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</si>
  <si>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</si>
  <si>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</si>
  <si>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</si>
  <si>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</si>
  <si>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</si>
  <si>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</si>
  <si>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</si>
  <si>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</si>
  <si>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</si>
  <si>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</si>
  <si>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</si>
  <si>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</si>
  <si>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</si>
  <si>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Punkte</t>
  </si>
  <si>
    <t>LKG Oberwiesenthal</t>
  </si>
  <si>
    <t xml:space="preserve">    Großsporthalle Oederan</t>
  </si>
  <si>
    <t xml:space="preserve">                                      Regionalfinale</t>
  </si>
  <si>
    <t xml:space="preserve">                 J.t.f.O.  Volleyball  WK III Jungen</t>
  </si>
  <si>
    <t>OS Zetkin Freiberg</t>
  </si>
  <si>
    <t>OS Schneeberg</t>
  </si>
  <si>
    <t>OS Schönau</t>
  </si>
  <si>
    <t>1.</t>
  </si>
  <si>
    <t>2.</t>
  </si>
  <si>
    <t>3.</t>
  </si>
  <si>
    <t>4.</t>
  </si>
  <si>
    <t>OS Brand-Erbisd.</t>
  </si>
  <si>
    <t>A.-Gym. Chemnitz</t>
  </si>
  <si>
    <t xml:space="preserve">                 J.t.f.O.  Volleyball  WK III Mädchen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</si>
</sst>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33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43136</v>
      </c>
      <c r="C2" s="30" t="s">
        <v>21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22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25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31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20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32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19</v>
      </c>
      <c r="F12" s="24"/>
      <c r="G12" s="25" t="s">
        <v>19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OS Schneeberg</v>
      </c>
      <c r="C14" s="5" t="str">
        <f>B7</f>
        <v>OS Brand-Erbisd.</v>
      </c>
      <c r="D14" s="5" t="s">
        <v>16</v>
      </c>
      <c r="E14" s="26">
        <v>0</v>
      </c>
      <c r="F14" s="26">
        <v>1</v>
      </c>
      <c r="G14" s="26">
        <v>10</v>
      </c>
      <c r="H14" s="26">
        <v>25</v>
      </c>
    </row>
    <row r="15" spans="1:8" ht="15">
      <c r="A15" s="12"/>
      <c r="B15" s="23"/>
      <c r="C15" s="5"/>
      <c r="D15" s="5" t="s">
        <v>17</v>
      </c>
      <c r="E15" s="26">
        <v>0</v>
      </c>
      <c r="F15" s="26">
        <v>1</v>
      </c>
      <c r="G15" s="26">
        <v>16</v>
      </c>
      <c r="H15" s="26">
        <v>25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LKG Oberwiesenthal</v>
      </c>
      <c r="C17" s="5" t="str">
        <f>B9</f>
        <v>A.-Gym. Chemnitz</v>
      </c>
      <c r="D17" s="5" t="str">
        <f>D14</f>
        <v>1. Satz</v>
      </c>
      <c r="E17" s="26">
        <v>1</v>
      </c>
      <c r="F17" s="26">
        <v>0</v>
      </c>
      <c r="G17" s="26">
        <v>25</v>
      </c>
      <c r="H17" s="26">
        <v>11</v>
      </c>
    </row>
    <row r="18" spans="1:8" ht="15">
      <c r="A18" s="12"/>
      <c r="B18" s="23"/>
      <c r="C18" s="5"/>
      <c r="D18" s="5" t="str">
        <f>D15</f>
        <v>2. Satz</v>
      </c>
      <c r="E18" s="26">
        <v>1</v>
      </c>
      <c r="F18" s="26">
        <v>0</v>
      </c>
      <c r="G18" s="26">
        <v>25</v>
      </c>
      <c r="H18" s="26">
        <v>14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OS Schneeberg</v>
      </c>
      <c r="C20" s="5" t="str">
        <f>B8</f>
        <v>LKG Oberwiesenthal</v>
      </c>
      <c r="D20" s="5" t="str">
        <f>D14</f>
        <v>1. Satz</v>
      </c>
      <c r="E20" s="26">
        <v>0</v>
      </c>
      <c r="F20" s="26">
        <v>1</v>
      </c>
      <c r="G20" s="26">
        <v>22</v>
      </c>
      <c r="H20" s="26">
        <v>25</v>
      </c>
    </row>
    <row r="21" spans="1:8" ht="15">
      <c r="A21" s="12"/>
      <c r="B21" s="23"/>
      <c r="C21" s="5"/>
      <c r="D21" s="5" t="str">
        <f>D15</f>
        <v>2. Satz</v>
      </c>
      <c r="E21" s="26">
        <v>0</v>
      </c>
      <c r="F21" s="26">
        <v>1</v>
      </c>
      <c r="G21" s="26">
        <v>17</v>
      </c>
      <c r="H21" s="26">
        <v>25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OS Brand-Erbisd.</v>
      </c>
      <c r="C23" s="5" t="str">
        <f>B9</f>
        <v>A.-Gym. Chemnitz</v>
      </c>
      <c r="D23" s="5" t="str">
        <f>D14</f>
        <v>1. Satz</v>
      </c>
      <c r="E23" s="26">
        <v>1</v>
      </c>
      <c r="F23" s="26">
        <v>0</v>
      </c>
      <c r="G23" s="26">
        <v>25</v>
      </c>
      <c r="H23" s="26">
        <v>9</v>
      </c>
    </row>
    <row r="24" spans="1:8" ht="15">
      <c r="A24" s="12"/>
      <c r="B24" s="23"/>
      <c r="C24" s="5"/>
      <c r="D24" s="5" t="str">
        <f>D15</f>
        <v>2. Satz</v>
      </c>
      <c r="E24" s="26">
        <v>1</v>
      </c>
      <c r="F24" s="26">
        <v>0</v>
      </c>
      <c r="G24" s="26">
        <v>25</v>
      </c>
      <c r="H24" s="26">
        <v>15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LKG Oberwiesenthal</v>
      </c>
      <c r="C26" s="5" t="str">
        <f>B7</f>
        <v>OS Brand-Erbisd.</v>
      </c>
      <c r="D26" s="5" t="str">
        <f>D14</f>
        <v>1. Satz</v>
      </c>
      <c r="E26" s="26">
        <v>0</v>
      </c>
      <c r="F26" s="26">
        <v>1</v>
      </c>
      <c r="G26" s="26">
        <v>11</v>
      </c>
      <c r="H26" s="26">
        <v>25</v>
      </c>
    </row>
    <row r="27" spans="1:8" ht="15">
      <c r="A27" s="12"/>
      <c r="B27" s="23"/>
      <c r="C27" s="5"/>
      <c r="D27" s="5" t="str">
        <f>D15</f>
        <v>2. Satz</v>
      </c>
      <c r="E27" s="26">
        <v>0</v>
      </c>
      <c r="F27" s="26">
        <v>1</v>
      </c>
      <c r="G27" s="26">
        <v>8</v>
      </c>
      <c r="H27" s="26">
        <v>25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A.-Gym. Chemnitz</v>
      </c>
      <c r="C29" s="5" t="str">
        <f>B6</f>
        <v>OS Schneeberg</v>
      </c>
      <c r="D29" s="5" t="str">
        <f>D14</f>
        <v>1. Satz</v>
      </c>
      <c r="E29" s="26">
        <v>0</v>
      </c>
      <c r="F29" s="26">
        <v>1</v>
      </c>
      <c r="G29" s="26">
        <v>23</v>
      </c>
      <c r="H29" s="26">
        <v>25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25</v>
      </c>
      <c r="H30" s="26">
        <v>23</v>
      </c>
    </row>
    <row r="31" spans="1:8" ht="15">
      <c r="A31" s="8"/>
      <c r="B31" s="20"/>
      <c r="C31" s="5"/>
      <c r="D31" s="5" t="str">
        <f>D16</f>
        <v>3. Satz</v>
      </c>
      <c r="E31" s="26">
        <v>0</v>
      </c>
      <c r="F31" s="26">
        <v>1</v>
      </c>
      <c r="G31" s="26">
        <v>12</v>
      </c>
      <c r="H31" s="26">
        <v>15</v>
      </c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19</v>
      </c>
      <c r="F36" s="24"/>
      <c r="G36" s="25" t="s">
        <v>19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29</v>
      </c>
      <c r="B38" s="35" t="str">
        <f>B6</f>
        <v>OS Schneeberg</v>
      </c>
      <c r="C38" s="15">
        <f>G38-H38</f>
        <v>-32</v>
      </c>
      <c r="D38" s="15"/>
      <c r="E38" s="17">
        <f>SUM(E14,E15,E16,E20,E21,E22,F29,F30,F31)</f>
        <v>2</v>
      </c>
      <c r="F38" s="17">
        <f>SUM(F14:F16,F20:F22,E29:E31)</f>
        <v>5</v>
      </c>
      <c r="G38" s="17">
        <f>SUM(G14:G16,G20:G22,H29:H31)</f>
        <v>128</v>
      </c>
      <c r="H38" s="17">
        <f>SUM(H14:H16,H20:H22,G29:G31)</f>
        <v>160</v>
      </c>
    </row>
    <row r="39" spans="1:8" s="18" customFormat="1" ht="18">
      <c r="A39" s="27" t="s">
        <v>27</v>
      </c>
      <c r="B39" s="35" t="str">
        <f>B7</f>
        <v>OS Brand-Erbisd.</v>
      </c>
      <c r="C39" s="15">
        <f>G39-H39</f>
        <v>81</v>
      </c>
      <c r="D39" s="15"/>
      <c r="E39" s="17">
        <f>SUM(F14:F16,E23:E25,F26:F28)</f>
        <v>6</v>
      </c>
      <c r="F39" s="17">
        <f>SUM(E14:E16,F23:F25,E26:E28)</f>
        <v>0</v>
      </c>
      <c r="G39" s="17">
        <f>SUM(H14:H16,G23:G25,H26:H28)</f>
        <v>150</v>
      </c>
      <c r="H39" s="17">
        <f>SUM(G14:G16,H23:H25,G26:G28)</f>
        <v>69</v>
      </c>
    </row>
    <row r="40" spans="1:8" s="18" customFormat="1" ht="18">
      <c r="A40" s="27" t="s">
        <v>28</v>
      </c>
      <c r="B40" s="35" t="str">
        <f>B8</f>
        <v>LKG Oberwiesenthal</v>
      </c>
      <c r="C40" s="15">
        <f>G40-H40</f>
        <v>5</v>
      </c>
      <c r="D40" s="15"/>
      <c r="E40" s="17">
        <f>SUM(E17:E19,F20:F22,E26:E28)</f>
        <v>4</v>
      </c>
      <c r="F40" s="17">
        <f>SUM(F17:F19,E20:E22,F26:F28)</f>
        <v>2</v>
      </c>
      <c r="G40" s="17">
        <f>SUM(G17:G19,H20:H22,G26:G28)</f>
        <v>119</v>
      </c>
      <c r="H40" s="17">
        <f>SUM(H17:H19,G20:G22,H26:H28)</f>
        <v>114</v>
      </c>
    </row>
    <row r="41" spans="1:8" s="18" customFormat="1" ht="18">
      <c r="A41" s="27" t="s">
        <v>30</v>
      </c>
      <c r="B41" s="35" t="str">
        <f>B9</f>
        <v>A.-Gym. Chemnitz</v>
      </c>
      <c r="C41" s="15">
        <f>G41-H41</f>
        <v>-54</v>
      </c>
      <c r="D41" s="15"/>
      <c r="E41" s="17">
        <f>SUM(F17:F19,F23:F25,E29:E31)</f>
        <v>1</v>
      </c>
      <c r="F41" s="17">
        <f>SUM(E17:E19,E23:E25,F29:F31)</f>
        <v>6</v>
      </c>
      <c r="G41" s="17">
        <f>SUM(H17:H19,H23:H25,G29:G31)</f>
        <v>109</v>
      </c>
      <c r="H41" s="17">
        <f>SUM(G17:G19,G23:G25,H29:H31)</f>
        <v>163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7">
      <selection activeCell="A1" sqref="A1:IV16384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23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43136</v>
      </c>
      <c r="C2" s="30" t="s">
        <v>21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22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24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20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25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26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19</v>
      </c>
      <c r="F12" s="24"/>
      <c r="G12" s="25" t="s">
        <v>19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OS Zetkin Freiberg</v>
      </c>
      <c r="C14" s="5" t="str">
        <f>B7</f>
        <v>LKG Oberwiesenthal</v>
      </c>
      <c r="D14" s="5" t="s">
        <v>16</v>
      </c>
      <c r="E14" s="26">
        <v>1</v>
      </c>
      <c r="F14" s="26">
        <v>0</v>
      </c>
      <c r="G14" s="26">
        <v>25</v>
      </c>
      <c r="H14" s="26">
        <v>19</v>
      </c>
    </row>
    <row r="15" spans="1:8" ht="15">
      <c r="A15" s="12"/>
      <c r="B15" s="23"/>
      <c r="C15" s="5"/>
      <c r="D15" s="5" t="s">
        <v>17</v>
      </c>
      <c r="E15" s="26"/>
      <c r="F15" s="26">
        <v>1</v>
      </c>
      <c r="G15" s="26">
        <v>23</v>
      </c>
      <c r="H15" s="26">
        <v>25</v>
      </c>
    </row>
    <row r="16" spans="1:8" ht="15">
      <c r="A16" s="12"/>
      <c r="B16" s="23"/>
      <c r="C16" s="5"/>
      <c r="D16" s="5" t="s">
        <v>18</v>
      </c>
      <c r="E16" s="26">
        <v>1</v>
      </c>
      <c r="F16" s="26">
        <v>0</v>
      </c>
      <c r="G16" s="26">
        <v>15</v>
      </c>
      <c r="H16" s="26">
        <v>8</v>
      </c>
    </row>
    <row r="17" spans="1:8" ht="15">
      <c r="A17" s="12" t="s">
        <v>5</v>
      </c>
      <c r="B17" s="23" t="str">
        <f>B8</f>
        <v>OS Schneeberg</v>
      </c>
      <c r="C17" s="5" t="str">
        <f>B9</f>
        <v>OS Schönau</v>
      </c>
      <c r="D17" s="5" t="str">
        <f>D14</f>
        <v>1. Satz</v>
      </c>
      <c r="E17" s="26">
        <v>0</v>
      </c>
      <c r="F17" s="26">
        <v>1</v>
      </c>
      <c r="G17" s="26">
        <v>21</v>
      </c>
      <c r="H17" s="26">
        <v>25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23</v>
      </c>
      <c r="H18" s="26">
        <v>25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OS Zetkin Freiberg</v>
      </c>
      <c r="C20" s="5" t="str">
        <f>B8</f>
        <v>OS Schneeberg</v>
      </c>
      <c r="D20" s="5" t="str">
        <f>D14</f>
        <v>1. Satz</v>
      </c>
      <c r="E20" s="26">
        <v>1</v>
      </c>
      <c r="F20" s="26">
        <v>0</v>
      </c>
      <c r="G20" s="26">
        <v>25</v>
      </c>
      <c r="H20" s="26">
        <v>18</v>
      </c>
    </row>
    <row r="21" spans="1:8" ht="15">
      <c r="A21" s="12"/>
      <c r="B21" s="23"/>
      <c r="C21" s="5"/>
      <c r="D21" s="5" t="str">
        <f>D15</f>
        <v>2. Satz</v>
      </c>
      <c r="E21" s="26">
        <v>0</v>
      </c>
      <c r="F21" s="26">
        <v>1</v>
      </c>
      <c r="G21" s="26">
        <v>18</v>
      </c>
      <c r="H21" s="26">
        <v>25</v>
      </c>
    </row>
    <row r="22" spans="1:8" ht="15">
      <c r="A22" s="12"/>
      <c r="B22" s="23"/>
      <c r="C22" s="5"/>
      <c r="D22" s="5" t="str">
        <f>D16</f>
        <v>3. Satz</v>
      </c>
      <c r="E22" s="26">
        <v>0</v>
      </c>
      <c r="F22" s="26">
        <v>1</v>
      </c>
      <c r="G22" s="26">
        <v>11</v>
      </c>
      <c r="H22" s="26">
        <v>15</v>
      </c>
    </row>
    <row r="23" spans="1:8" ht="15">
      <c r="A23" s="12" t="s">
        <v>7</v>
      </c>
      <c r="B23" s="23" t="str">
        <f>B7</f>
        <v>LKG Oberwiesenthal</v>
      </c>
      <c r="C23" s="5" t="str">
        <f>B9</f>
        <v>OS Schönau</v>
      </c>
      <c r="D23" s="5" t="str">
        <f>D14</f>
        <v>1. Satz</v>
      </c>
      <c r="E23" s="26">
        <v>0</v>
      </c>
      <c r="F23" s="26">
        <v>1</v>
      </c>
      <c r="G23" s="26">
        <v>19</v>
      </c>
      <c r="H23" s="26">
        <v>25</v>
      </c>
    </row>
    <row r="24" spans="1:8" ht="15">
      <c r="A24" s="12"/>
      <c r="B24" s="23"/>
      <c r="C24" s="5"/>
      <c r="D24" s="5" t="str">
        <f>D15</f>
        <v>2. Satz</v>
      </c>
      <c r="E24" s="26">
        <v>1</v>
      </c>
      <c r="F24" s="26">
        <v>0</v>
      </c>
      <c r="G24" s="26">
        <v>25</v>
      </c>
      <c r="H24" s="26">
        <v>12</v>
      </c>
    </row>
    <row r="25" spans="1:8" ht="15">
      <c r="A25" s="12"/>
      <c r="B25" s="23"/>
      <c r="C25" s="5"/>
      <c r="D25" s="5" t="str">
        <f>D16</f>
        <v>3. Satz</v>
      </c>
      <c r="E25" s="26">
        <v>0</v>
      </c>
      <c r="F25" s="26">
        <v>1</v>
      </c>
      <c r="G25" s="26">
        <v>7</v>
      </c>
      <c r="H25" s="26">
        <v>15</v>
      </c>
    </row>
    <row r="26" spans="1:8" ht="15">
      <c r="A26" s="12" t="s">
        <v>8</v>
      </c>
      <c r="B26" s="23" t="str">
        <f>B8</f>
        <v>OS Schneeberg</v>
      </c>
      <c r="C26" s="5" t="str">
        <f>B7</f>
        <v>LKG Oberwiesenthal</v>
      </c>
      <c r="D26" s="5" t="str">
        <f>D14</f>
        <v>1. Satz</v>
      </c>
      <c r="E26" s="26">
        <v>1</v>
      </c>
      <c r="F26" s="26">
        <v>0</v>
      </c>
      <c r="G26" s="26">
        <v>25</v>
      </c>
      <c r="H26" s="26">
        <v>15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25</v>
      </c>
      <c r="H27" s="26">
        <v>23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OS Schönau</v>
      </c>
      <c r="C29" s="5" t="str">
        <f>B6</f>
        <v>OS Zetkin Freiberg</v>
      </c>
      <c r="D29" s="5" t="str">
        <f>D14</f>
        <v>1. Satz</v>
      </c>
      <c r="E29" s="26">
        <v>0</v>
      </c>
      <c r="F29" s="26">
        <v>1</v>
      </c>
      <c r="G29" s="26">
        <v>11</v>
      </c>
      <c r="H29" s="26">
        <v>25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25</v>
      </c>
      <c r="H30" s="26">
        <v>23</v>
      </c>
    </row>
    <row r="31" spans="1:8" ht="15">
      <c r="A31" s="8"/>
      <c r="B31" s="20"/>
      <c r="C31" s="5"/>
      <c r="D31" s="5" t="str">
        <f>D16</f>
        <v>3. Satz</v>
      </c>
      <c r="E31" s="26">
        <v>0</v>
      </c>
      <c r="F31" s="26">
        <v>1</v>
      </c>
      <c r="G31" s="26">
        <v>15</v>
      </c>
      <c r="H31" s="26">
        <v>17</v>
      </c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19</v>
      </c>
      <c r="F36" s="24"/>
      <c r="G36" s="25" t="s">
        <v>19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28</v>
      </c>
      <c r="B38" s="35" t="str">
        <f>B6</f>
        <v>OS Zetkin Freiberg</v>
      </c>
      <c r="C38" s="15">
        <f>G38-H38</f>
        <v>21</v>
      </c>
      <c r="D38" s="15"/>
      <c r="E38" s="17">
        <f>SUM(E14,E15,E16,E20,E21,E22,F29,F30,F31)</f>
        <v>5</v>
      </c>
      <c r="F38" s="17">
        <f>SUM(F14:F16,F20:F22,E29:E31)</f>
        <v>4</v>
      </c>
      <c r="G38" s="17">
        <f>SUM(G14:G16,G20:G22,H29:H31)</f>
        <v>182</v>
      </c>
      <c r="H38" s="17">
        <f>SUM(H14:H16,H20:H22,G29:G31)</f>
        <v>161</v>
      </c>
    </row>
    <row r="39" spans="1:8" s="18" customFormat="1" ht="18">
      <c r="A39" s="27" t="s">
        <v>30</v>
      </c>
      <c r="B39" s="35" t="str">
        <f>B7</f>
        <v>LKG Oberwiesenthal</v>
      </c>
      <c r="C39" s="15">
        <f>G39-H39</f>
        <v>-24</v>
      </c>
      <c r="D39" s="15"/>
      <c r="E39" s="17">
        <f>SUM(F14:F16,E23:E25,F26:F28)</f>
        <v>2</v>
      </c>
      <c r="F39" s="17">
        <f>SUM(E14:E16,F23:F25,E26:E28)</f>
        <v>6</v>
      </c>
      <c r="G39" s="17">
        <f>SUM(H14:H16,G23:G25,H26:H28)</f>
        <v>141</v>
      </c>
      <c r="H39" s="17">
        <f>SUM(G14:G16,H23:H25,G26:G28)</f>
        <v>165</v>
      </c>
    </row>
    <row r="40" spans="1:8" s="18" customFormat="1" ht="18">
      <c r="A40" s="27" t="s">
        <v>29</v>
      </c>
      <c r="B40" s="35" t="str">
        <f>B8</f>
        <v>OS Schneeberg</v>
      </c>
      <c r="C40" s="15">
        <f>G40-H40</f>
        <v>10</v>
      </c>
      <c r="D40" s="15"/>
      <c r="E40" s="17">
        <f>SUM(E17:E19,F20:F22,E26:E28)</f>
        <v>4</v>
      </c>
      <c r="F40" s="17">
        <f>SUM(F17:F19,E20:E22,F26:F28)</f>
        <v>3</v>
      </c>
      <c r="G40" s="17">
        <f>SUM(G17:G19,H20:H22,G26:G28)</f>
        <v>152</v>
      </c>
      <c r="H40" s="17">
        <f>SUM(H17:H19,G20:G22,H26:H28)</f>
        <v>142</v>
      </c>
    </row>
    <row r="41" spans="1:8" s="18" customFormat="1" ht="18">
      <c r="A41" s="27" t="s">
        <v>27</v>
      </c>
      <c r="B41" s="35" t="str">
        <f>B9</f>
        <v>OS Schönau</v>
      </c>
      <c r="C41" s="15">
        <f>G41-H41</f>
        <v>-7</v>
      </c>
      <c r="D41" s="15"/>
      <c r="E41" s="17">
        <f>SUM(F17:F19,F23:F25,E29:E31)</f>
        <v>5</v>
      </c>
      <c r="F41" s="17">
        <f>SUM(E17:E19,E23:E25,F29:F31)</f>
        <v>3</v>
      </c>
      <c r="G41" s="17">
        <f>SUM(H17:H19,H23:H25,G29:G31)</f>
        <v>153</v>
      </c>
      <c r="H41" s="17">
        <f>SUM(G17:G19,G23:G25,H29:H31)</f>
        <v>160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2018-02-05T17:52:18Z</dcterms:modified>
  <cp:category/>
  <cp:version/>
  <cp:contentType/>
  <cp:contentStatus/>
</cp:coreProperties>
</file>