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Jungen " sheetId="1" r:id="rId1"/>
    <sheet name="Mädchen " sheetId="2" r:id="rId2"/>
    <sheet name="tabelle" sheetId="3" r:id="rId3"/>
  </sheets>
  <definedNames/>
  <calcPr fullCalcOnLoad="1"/>
</workbook>
</file>

<file path=xl/sharedStrings.xml><?xml version="1.0" encoding="utf-8"?>
<sst xmlns="http://schemas.openxmlformats.org/spreadsheetml/2006/main" count="270" uniqueCount="126">
  <si>
    <t>Name</t>
  </si>
  <si>
    <t>Vorname</t>
  </si>
  <si>
    <t>Klimmziehen</t>
  </si>
  <si>
    <t>Liegestütz</t>
  </si>
  <si>
    <t>Klettern</t>
  </si>
  <si>
    <t>Gesamt-Pkt.</t>
  </si>
  <si>
    <t>Platz</t>
  </si>
  <si>
    <t>Werte</t>
  </si>
  <si>
    <t>Punkte</t>
  </si>
  <si>
    <t>Kl.</t>
  </si>
  <si>
    <t>Grundschule</t>
  </si>
  <si>
    <t>Sehmatal</t>
  </si>
  <si>
    <t>Scheibenberg</t>
  </si>
  <si>
    <t>Mildenau</t>
  </si>
  <si>
    <t>Gelenau</t>
  </si>
  <si>
    <t>Crottendorf</t>
  </si>
  <si>
    <t>Montessori</t>
  </si>
  <si>
    <t>Wiesa</t>
  </si>
  <si>
    <t>Kleinrückerswalde</t>
  </si>
  <si>
    <t>Seilsprung</t>
  </si>
  <si>
    <t>Königswalde</t>
  </si>
  <si>
    <t>Schlussweitsprung</t>
  </si>
  <si>
    <t>Moritz</t>
  </si>
  <si>
    <t>An der Riesenburg</t>
  </si>
  <si>
    <t>Großrückerswalde</t>
  </si>
  <si>
    <t>Lena</t>
  </si>
  <si>
    <t>BZ Adam Ries</t>
  </si>
  <si>
    <t>Jungen</t>
  </si>
  <si>
    <t>Mädchen</t>
  </si>
  <si>
    <t>Thum</t>
  </si>
  <si>
    <t>Ehrenfriedersdorf</t>
  </si>
  <si>
    <t>Marie</t>
  </si>
  <si>
    <t>Ronneberger</t>
  </si>
  <si>
    <t>Jonas</t>
  </si>
  <si>
    <t>Geyer</t>
  </si>
  <si>
    <t>Jungen  Klasse  3</t>
  </si>
  <si>
    <t>Geschlecht</t>
  </si>
  <si>
    <t>Elterlein</t>
  </si>
  <si>
    <t>Härich</t>
  </si>
  <si>
    <t>Linn</t>
  </si>
  <si>
    <t>Poller</t>
  </si>
  <si>
    <t>Larissa</t>
  </si>
  <si>
    <t>Stopp</t>
  </si>
  <si>
    <t>Schaarschmidt</t>
  </si>
  <si>
    <t>Leni</t>
  </si>
  <si>
    <t>Wolf</t>
  </si>
  <si>
    <t>Celina</t>
  </si>
  <si>
    <t>Drechsler</t>
  </si>
  <si>
    <t>Drechsel</t>
  </si>
  <si>
    <t>Julie</t>
  </si>
  <si>
    <t>Groß</t>
  </si>
  <si>
    <t>Leonie</t>
  </si>
  <si>
    <t>Hartmann</t>
  </si>
  <si>
    <t>Lucia</t>
  </si>
  <si>
    <t>Röhner</t>
  </si>
  <si>
    <t>Emely</t>
  </si>
  <si>
    <t>Eckstein</t>
  </si>
  <si>
    <t>Liv-Grete</t>
  </si>
  <si>
    <t>Schlesinger</t>
  </si>
  <si>
    <t>Jella</t>
  </si>
  <si>
    <t>Kreyer</t>
  </si>
  <si>
    <t>Trommler</t>
  </si>
  <si>
    <t>Emily</t>
  </si>
  <si>
    <t>Gottschalk</t>
  </si>
  <si>
    <t>Lilly</t>
  </si>
  <si>
    <t>Lippmann</t>
  </si>
  <si>
    <t>Hedi</t>
  </si>
  <si>
    <t>Voigtländer</t>
  </si>
  <si>
    <t>Elisabeth</t>
  </si>
  <si>
    <t>Peter</t>
  </si>
  <si>
    <t>Tina</t>
  </si>
  <si>
    <t>Fischer</t>
  </si>
  <si>
    <t>Angelina</t>
  </si>
  <si>
    <t>Landrock</t>
  </si>
  <si>
    <t>Kevin</t>
  </si>
  <si>
    <t>Wölfle</t>
  </si>
  <si>
    <t>Louis</t>
  </si>
  <si>
    <t>Tim</t>
  </si>
  <si>
    <t>Schneider</t>
  </si>
  <si>
    <t>Vin</t>
  </si>
  <si>
    <t>Scholz</t>
  </si>
  <si>
    <t>Alexander</t>
  </si>
  <si>
    <t>Max</t>
  </si>
  <si>
    <t>Ferency</t>
  </si>
  <si>
    <t>Aiden Vincent</t>
  </si>
  <si>
    <t>Schreiber</t>
  </si>
  <si>
    <t>Pilz</t>
  </si>
  <si>
    <t>Gerstner</t>
  </si>
  <si>
    <t>Fynn</t>
  </si>
  <si>
    <t>Julian</t>
  </si>
  <si>
    <t>Oeser</t>
  </si>
  <si>
    <t>Dario</t>
  </si>
  <si>
    <t>Schnedelbach</t>
  </si>
  <si>
    <t>Julius</t>
  </si>
  <si>
    <t>Emil</t>
  </si>
  <si>
    <t>Börner</t>
  </si>
  <si>
    <t>Arno</t>
  </si>
  <si>
    <t>Räppel</t>
  </si>
  <si>
    <t>Luca</t>
  </si>
  <si>
    <t>Buschmann</t>
  </si>
  <si>
    <t>Naumann</t>
  </si>
  <si>
    <t>Johannes</t>
  </si>
  <si>
    <t>Reuter</t>
  </si>
  <si>
    <t>Kenny</t>
  </si>
  <si>
    <t>Grummt</t>
  </si>
  <si>
    <t>Dustin</t>
  </si>
  <si>
    <t>Heidler</t>
  </si>
  <si>
    <t>Seyring</t>
  </si>
  <si>
    <t>Lennard</t>
  </si>
  <si>
    <t>Wilhelmine</t>
  </si>
  <si>
    <t>Schulz</t>
  </si>
  <si>
    <t>Pauline</t>
  </si>
  <si>
    <t>Tennert</t>
  </si>
  <si>
    <t>Joy</t>
  </si>
  <si>
    <t>Höppner</t>
  </si>
  <si>
    <t>Matti</t>
  </si>
  <si>
    <t>Künzel</t>
  </si>
  <si>
    <t>Rudi</t>
  </si>
  <si>
    <t>Barthen</t>
  </si>
  <si>
    <t>Friedrich</t>
  </si>
  <si>
    <t>Wappler</t>
  </si>
  <si>
    <t>Oliver</t>
  </si>
  <si>
    <t>Kreisausscheid Athletik Klasse 3 und 4    2016</t>
  </si>
  <si>
    <t>Jungen  Klasse  4</t>
  </si>
  <si>
    <t>Mädchen Klasse 4</t>
  </si>
  <si>
    <t>Mädchen Klasse 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</si>
</sst>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0" fillId="0" borderId="0" xfId="0" applyNumberFormat="1" applyAlignment="1">
      <alignment/>
    </xf>
    <xf numFmtId="2" fontId="2" fillId="0" borderId="10" xfId="0" applyNumberFormat="1" applyFont="1" applyBorder="1" applyAlignment="1">
      <alignment/>
    </xf>
    <xf numFmtId="2" fontId="3" fillId="0" borderId="13" xfId="0" applyNumberFormat="1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3" xfId="51" applyFont="1" applyBorder="1" applyAlignment="1">
      <alignment horizontal="left"/>
      <protection/>
    </xf>
    <xf numFmtId="0" fontId="3" fillId="0" borderId="13" xfId="51" applyFont="1" applyBorder="1" applyAlignment="1">
      <alignment horizontal="center"/>
      <protection/>
    </xf>
    <xf numFmtId="0" fontId="0" fillId="0" borderId="13" xfId="51" applyFont="1" applyBorder="1" applyAlignment="1">
      <alignment horizontal="center"/>
      <protection/>
    </xf>
    <xf numFmtId="0" fontId="43" fillId="0" borderId="13" xfId="0" applyFont="1" applyBorder="1" applyAlignment="1">
      <alignment horizontal="center"/>
    </xf>
    <xf numFmtId="0" fontId="44" fillId="0" borderId="13" xfId="0" applyFont="1" applyBorder="1" applyAlignment="1">
      <alignment horizontal="left"/>
    </xf>
    <xf numFmtId="0" fontId="45" fillId="0" borderId="13" xfId="0" applyFont="1" applyBorder="1" applyAlignment="1">
      <alignment horizontal="center"/>
    </xf>
    <xf numFmtId="0" fontId="3" fillId="0" borderId="13" xfId="51" applyFont="1" applyFill="1" applyBorder="1" applyAlignment="1">
      <alignment horizontal="center"/>
      <protection/>
    </xf>
    <xf numFmtId="0" fontId="3" fillId="0" borderId="13" xfId="52" applyFont="1" applyBorder="1" applyAlignment="1">
      <alignment horizontal="left"/>
      <protection/>
    </xf>
    <xf numFmtId="0" fontId="3" fillId="0" borderId="13" xfId="52" applyFont="1" applyBorder="1" applyAlignment="1">
      <alignment horizontal="center"/>
      <protection/>
    </xf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2" fillId="0" borderId="10" xfId="0" applyNumberFormat="1" applyFont="1" applyBorder="1" applyAlignment="1">
      <alignment/>
    </xf>
    <xf numFmtId="0" fontId="0" fillId="0" borderId="0" xfId="0" applyNumberFormat="1" applyAlignment="1">
      <alignment/>
    </xf>
    <xf numFmtId="49" fontId="3" fillId="33" borderId="13" xfId="0" applyNumberFormat="1" applyFont="1" applyFill="1" applyBorder="1" applyAlignment="1">
      <alignment horizontal="center"/>
    </xf>
    <xf numFmtId="49" fontId="3" fillId="0" borderId="13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3" xfId="52" applyFont="1" applyFill="1" applyBorder="1" applyAlignment="1">
      <alignment horizontal="left"/>
      <protection/>
    </xf>
    <xf numFmtId="0" fontId="3" fillId="0" borderId="13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51" applyFont="1" applyBorder="1" applyAlignment="1">
      <alignment horizontal="left"/>
      <protection/>
    </xf>
    <xf numFmtId="0" fontId="3" fillId="0" borderId="0" xfId="51" applyFont="1" applyBorder="1" applyAlignment="1">
      <alignment horizontal="center"/>
      <protection/>
    </xf>
    <xf numFmtId="0" fontId="0" fillId="0" borderId="0" xfId="51" applyFont="1" applyBorder="1" applyAlignment="1">
      <alignment horizontal="center"/>
      <protection/>
    </xf>
    <xf numFmtId="0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44" fillId="0" borderId="13" xfId="0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/>
    </xf>
    <xf numFmtId="0" fontId="25" fillId="0" borderId="0" xfId="0" applyFont="1" applyAlignment="1">
      <alignment/>
    </xf>
    <xf numFmtId="49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O33"/>
  <sheetViews>
    <sheetView tabSelected="1" zoomScalePageLayoutView="0" workbookViewId="0" topLeftCell="A1">
      <selection activeCell="A34" sqref="A34:IV35"/>
    </sheetView>
  </sheetViews>
  <sheetFormatPr defaultColWidth="11.421875" defaultRowHeight="12.75"/>
  <cols>
    <col min="1" max="1" width="6.140625" style="0" customWidth="1"/>
    <col min="2" max="2" width="16.8515625" style="0" bestFit="1" customWidth="1"/>
    <col min="3" max="3" width="15.140625" style="0" bestFit="1" customWidth="1"/>
    <col min="4" max="4" width="3.8515625" style="0" customWidth="1"/>
    <col min="5" max="5" width="16.140625" style="0" bestFit="1" customWidth="1"/>
    <col min="6" max="6" width="12.28125" style="0" bestFit="1" customWidth="1"/>
    <col min="7" max="7" width="7.28125" style="27" customWidth="1"/>
    <col min="8" max="8" width="8.140625" style="27" customWidth="1"/>
    <col min="9" max="9" width="7.28125" style="27" customWidth="1"/>
    <col min="10" max="10" width="8.140625" style="27" customWidth="1"/>
    <col min="11" max="11" width="7.28125" style="27" customWidth="1"/>
    <col min="12" max="12" width="8.140625" style="27" customWidth="1"/>
    <col min="13" max="13" width="7.28125" style="27" customWidth="1"/>
    <col min="14" max="14" width="8.140625" style="27" customWidth="1"/>
    <col min="15" max="15" width="13.7109375" style="46" bestFit="1" customWidth="1"/>
  </cols>
  <sheetData>
    <row r="1" spans="2:15" ht="18">
      <c r="B1" s="32" t="s">
        <v>122</v>
      </c>
      <c r="C1" s="32"/>
      <c r="D1" s="32"/>
      <c r="E1" s="32"/>
      <c r="F1" s="32"/>
      <c r="G1" s="32"/>
      <c r="H1" s="32"/>
      <c r="I1"/>
      <c r="J1"/>
      <c r="K1"/>
      <c r="L1"/>
      <c r="M1" s="7"/>
      <c r="N1"/>
      <c r="O1" s="7"/>
    </row>
    <row r="2" spans="2:15" ht="15.75">
      <c r="B2" s="33" t="s">
        <v>35</v>
      </c>
      <c r="G2"/>
      <c r="H2"/>
      <c r="I2"/>
      <c r="J2"/>
      <c r="K2"/>
      <c r="L2"/>
      <c r="M2" s="7"/>
      <c r="N2"/>
      <c r="O2" s="7"/>
    </row>
    <row r="3" spans="1:15" ht="15.75">
      <c r="A3" s="1"/>
      <c r="B3" s="1"/>
      <c r="C3" s="1"/>
      <c r="D3" s="1"/>
      <c r="E3" s="1"/>
      <c r="F3" s="1"/>
      <c r="G3" s="26" t="s">
        <v>2</v>
      </c>
      <c r="H3" s="30"/>
      <c r="I3" s="26" t="s">
        <v>3</v>
      </c>
      <c r="J3" s="30"/>
      <c r="K3" s="26" t="s">
        <v>4</v>
      </c>
      <c r="L3" s="30"/>
      <c r="M3" s="26" t="s">
        <v>21</v>
      </c>
      <c r="N3" s="31"/>
      <c r="O3" s="29"/>
    </row>
    <row r="4" spans="1:15" ht="15">
      <c r="A4" s="10" t="s">
        <v>6</v>
      </c>
      <c r="B4" s="5" t="s">
        <v>0</v>
      </c>
      <c r="C4" s="5" t="s">
        <v>1</v>
      </c>
      <c r="D4" s="5" t="s">
        <v>9</v>
      </c>
      <c r="E4" s="5" t="s">
        <v>10</v>
      </c>
      <c r="F4" s="5" t="s">
        <v>36</v>
      </c>
      <c r="G4" s="24" t="s">
        <v>7</v>
      </c>
      <c r="H4" s="24" t="s">
        <v>8</v>
      </c>
      <c r="I4" s="24" t="s">
        <v>7</v>
      </c>
      <c r="J4" s="24" t="s">
        <v>8</v>
      </c>
      <c r="K4" s="24" t="s">
        <v>7</v>
      </c>
      <c r="L4" s="24" t="s">
        <v>8</v>
      </c>
      <c r="M4" s="24" t="s">
        <v>7</v>
      </c>
      <c r="N4" s="24" t="s">
        <v>8</v>
      </c>
      <c r="O4" s="28" t="s">
        <v>5</v>
      </c>
    </row>
    <row r="5" spans="1:15" ht="15">
      <c r="A5" s="20">
        <v>1</v>
      </c>
      <c r="B5" s="11" t="s">
        <v>83</v>
      </c>
      <c r="C5" s="11" t="s">
        <v>84</v>
      </c>
      <c r="D5" s="12">
        <v>3</v>
      </c>
      <c r="E5" s="13" t="s">
        <v>20</v>
      </c>
      <c r="F5" s="12" t="s">
        <v>27</v>
      </c>
      <c r="G5" s="25">
        <v>16</v>
      </c>
      <c r="H5" s="25">
        <f aca="true" t="shared" si="0" ref="H5:H14">PRODUCT(G5,5)</f>
        <v>80</v>
      </c>
      <c r="I5" s="25">
        <v>28</v>
      </c>
      <c r="J5" s="25">
        <f aca="true" t="shared" si="1" ref="J5:J14">PRODUCT(I5,2)</f>
        <v>56</v>
      </c>
      <c r="K5" s="23">
        <v>6.78</v>
      </c>
      <c r="L5" s="21">
        <f aca="true" t="shared" si="2" ref="L5:L14">125-PRODUCT(K5,5)</f>
        <v>91.1</v>
      </c>
      <c r="M5" s="23">
        <v>1.79</v>
      </c>
      <c r="N5" s="23">
        <f aca="true" t="shared" si="3" ref="N5:N14">PRODUCT(M5,45)</f>
        <v>80.55</v>
      </c>
      <c r="O5" s="44">
        <f aca="true" t="shared" si="4" ref="O5:O14">SUM(H5,J5,L5,N5)</f>
        <v>307.65</v>
      </c>
    </row>
    <row r="6" spans="1:15" ht="15">
      <c r="A6" s="20">
        <v>2</v>
      </c>
      <c r="B6" s="11" t="s">
        <v>80</v>
      </c>
      <c r="C6" s="11" t="s">
        <v>81</v>
      </c>
      <c r="D6" s="12">
        <v>3</v>
      </c>
      <c r="E6" s="13" t="s">
        <v>34</v>
      </c>
      <c r="F6" s="12" t="s">
        <v>27</v>
      </c>
      <c r="G6" s="25">
        <v>12</v>
      </c>
      <c r="H6" s="25">
        <f t="shared" si="0"/>
        <v>60</v>
      </c>
      <c r="I6" s="25">
        <v>24</v>
      </c>
      <c r="J6" s="25">
        <f t="shared" si="1"/>
        <v>48</v>
      </c>
      <c r="K6" s="23">
        <v>6.78</v>
      </c>
      <c r="L6" s="21">
        <f t="shared" si="2"/>
        <v>91.1</v>
      </c>
      <c r="M6" s="23">
        <v>1.64</v>
      </c>
      <c r="N6" s="23">
        <f t="shared" si="3"/>
        <v>73.8</v>
      </c>
      <c r="O6" s="44">
        <f t="shared" si="4"/>
        <v>272.9</v>
      </c>
    </row>
    <row r="7" spans="1:15" ht="15">
      <c r="A7" s="20">
        <v>3</v>
      </c>
      <c r="B7" s="11" t="s">
        <v>87</v>
      </c>
      <c r="C7" s="11" t="s">
        <v>88</v>
      </c>
      <c r="D7" s="12">
        <v>3</v>
      </c>
      <c r="E7" s="13" t="s">
        <v>29</v>
      </c>
      <c r="F7" s="12" t="s">
        <v>27</v>
      </c>
      <c r="G7" s="25">
        <v>8</v>
      </c>
      <c r="H7" s="25">
        <f t="shared" si="0"/>
        <v>40</v>
      </c>
      <c r="I7" s="25">
        <v>27</v>
      </c>
      <c r="J7" s="25">
        <f t="shared" si="1"/>
        <v>54</v>
      </c>
      <c r="K7" s="23">
        <v>6.53</v>
      </c>
      <c r="L7" s="21">
        <f t="shared" si="2"/>
        <v>92.35</v>
      </c>
      <c r="M7" s="23">
        <v>1.7</v>
      </c>
      <c r="N7" s="23">
        <f t="shared" si="3"/>
        <v>76.5</v>
      </c>
      <c r="O7" s="44">
        <f t="shared" si="4"/>
        <v>262.85</v>
      </c>
    </row>
    <row r="8" spans="1:15" ht="15">
      <c r="A8" s="20">
        <v>4</v>
      </c>
      <c r="B8" s="11" t="s">
        <v>78</v>
      </c>
      <c r="C8" s="11" t="s">
        <v>79</v>
      </c>
      <c r="D8" s="12">
        <v>3</v>
      </c>
      <c r="E8" s="13" t="s">
        <v>14</v>
      </c>
      <c r="F8" s="12" t="s">
        <v>27</v>
      </c>
      <c r="G8" s="25">
        <v>6</v>
      </c>
      <c r="H8" s="25">
        <f t="shared" si="0"/>
        <v>30</v>
      </c>
      <c r="I8" s="25">
        <v>25</v>
      </c>
      <c r="J8" s="25">
        <f t="shared" si="1"/>
        <v>50</v>
      </c>
      <c r="K8" s="23">
        <v>6.56</v>
      </c>
      <c r="L8" s="21">
        <f t="shared" si="2"/>
        <v>92.2</v>
      </c>
      <c r="M8" s="23">
        <v>1.52</v>
      </c>
      <c r="N8" s="23">
        <f t="shared" si="3"/>
        <v>68.4</v>
      </c>
      <c r="O8" s="44">
        <f t="shared" si="4"/>
        <v>240.6</v>
      </c>
    </row>
    <row r="9" spans="1:15" ht="15">
      <c r="A9" s="20">
        <v>5</v>
      </c>
      <c r="B9" s="11" t="s">
        <v>86</v>
      </c>
      <c r="C9" s="11" t="s">
        <v>22</v>
      </c>
      <c r="D9" s="12">
        <v>3</v>
      </c>
      <c r="E9" s="13" t="s">
        <v>11</v>
      </c>
      <c r="F9" s="12" t="s">
        <v>27</v>
      </c>
      <c r="G9" s="25">
        <v>6</v>
      </c>
      <c r="H9" s="25">
        <f t="shared" si="0"/>
        <v>30</v>
      </c>
      <c r="I9" s="25">
        <v>22</v>
      </c>
      <c r="J9" s="25">
        <f t="shared" si="1"/>
        <v>44</v>
      </c>
      <c r="K9" s="23">
        <v>8.63</v>
      </c>
      <c r="L9" s="21">
        <f t="shared" si="2"/>
        <v>81.85</v>
      </c>
      <c r="M9" s="23">
        <v>1.6</v>
      </c>
      <c r="N9" s="23">
        <f t="shared" si="3"/>
        <v>72</v>
      </c>
      <c r="O9" s="44">
        <f t="shared" si="4"/>
        <v>227.85</v>
      </c>
    </row>
    <row r="10" spans="1:15" ht="15">
      <c r="A10" s="20">
        <v>6</v>
      </c>
      <c r="B10" s="11" t="s">
        <v>45</v>
      </c>
      <c r="C10" s="11" t="s">
        <v>77</v>
      </c>
      <c r="D10" s="12">
        <v>3</v>
      </c>
      <c r="E10" s="13" t="s">
        <v>26</v>
      </c>
      <c r="F10" s="12" t="s">
        <v>27</v>
      </c>
      <c r="G10" s="25">
        <v>3</v>
      </c>
      <c r="H10" s="25">
        <f t="shared" si="0"/>
        <v>15</v>
      </c>
      <c r="I10" s="25">
        <v>24</v>
      </c>
      <c r="J10" s="25">
        <f t="shared" si="1"/>
        <v>48</v>
      </c>
      <c r="K10" s="23">
        <v>8.25</v>
      </c>
      <c r="L10" s="21">
        <f t="shared" si="2"/>
        <v>83.75</v>
      </c>
      <c r="M10" s="23">
        <v>1.75</v>
      </c>
      <c r="N10" s="23">
        <f t="shared" si="3"/>
        <v>78.75</v>
      </c>
      <c r="O10" s="44">
        <f t="shared" si="4"/>
        <v>225.5</v>
      </c>
    </row>
    <row r="11" spans="1:15" ht="15">
      <c r="A11" s="20">
        <v>7</v>
      </c>
      <c r="B11" s="11" t="s">
        <v>75</v>
      </c>
      <c r="C11" s="11" t="s">
        <v>76</v>
      </c>
      <c r="D11" s="12">
        <v>3</v>
      </c>
      <c r="E11" s="13" t="s">
        <v>12</v>
      </c>
      <c r="F11" s="12" t="s">
        <v>27</v>
      </c>
      <c r="G11" s="25">
        <v>6</v>
      </c>
      <c r="H11" s="25">
        <f t="shared" si="0"/>
        <v>30</v>
      </c>
      <c r="I11" s="25">
        <v>20</v>
      </c>
      <c r="J11" s="25">
        <f t="shared" si="1"/>
        <v>40</v>
      </c>
      <c r="K11" s="23">
        <v>8.61</v>
      </c>
      <c r="L11" s="21">
        <f t="shared" si="2"/>
        <v>81.95</v>
      </c>
      <c r="M11" s="23">
        <v>1.55</v>
      </c>
      <c r="N11" s="23">
        <f t="shared" si="3"/>
        <v>69.75</v>
      </c>
      <c r="O11" s="44">
        <f t="shared" si="4"/>
        <v>221.7</v>
      </c>
    </row>
    <row r="12" spans="1:15" ht="15">
      <c r="A12" s="20">
        <v>8</v>
      </c>
      <c r="B12" s="11" t="s">
        <v>85</v>
      </c>
      <c r="C12" s="11" t="s">
        <v>82</v>
      </c>
      <c r="D12" s="12">
        <v>3</v>
      </c>
      <c r="E12" s="13" t="s">
        <v>13</v>
      </c>
      <c r="F12" s="12" t="s">
        <v>27</v>
      </c>
      <c r="G12" s="25">
        <v>5</v>
      </c>
      <c r="H12" s="25">
        <f t="shared" si="0"/>
        <v>25</v>
      </c>
      <c r="I12" s="25">
        <v>24</v>
      </c>
      <c r="J12" s="25">
        <f t="shared" si="1"/>
        <v>48</v>
      </c>
      <c r="K12" s="23">
        <v>11.18</v>
      </c>
      <c r="L12" s="21">
        <f t="shared" si="2"/>
        <v>69.1</v>
      </c>
      <c r="M12" s="23">
        <v>1.66</v>
      </c>
      <c r="N12" s="23">
        <f t="shared" si="3"/>
        <v>74.7</v>
      </c>
      <c r="O12" s="44">
        <f t="shared" si="4"/>
        <v>216.8</v>
      </c>
    </row>
    <row r="13" spans="1:15" ht="15">
      <c r="A13" s="20">
        <v>9</v>
      </c>
      <c r="B13" s="11" t="s">
        <v>73</v>
      </c>
      <c r="C13" s="11" t="s">
        <v>74</v>
      </c>
      <c r="D13" s="12">
        <v>3</v>
      </c>
      <c r="E13" s="13" t="s">
        <v>23</v>
      </c>
      <c r="F13" s="12" t="s">
        <v>27</v>
      </c>
      <c r="G13" s="25">
        <v>4</v>
      </c>
      <c r="H13" s="25">
        <f t="shared" si="0"/>
        <v>20</v>
      </c>
      <c r="I13" s="25">
        <v>20</v>
      </c>
      <c r="J13" s="25">
        <f t="shared" si="1"/>
        <v>40</v>
      </c>
      <c r="K13" s="23">
        <v>9</v>
      </c>
      <c r="L13" s="21">
        <f t="shared" si="2"/>
        <v>80</v>
      </c>
      <c r="M13" s="23">
        <v>1.65</v>
      </c>
      <c r="N13" s="23">
        <f t="shared" si="3"/>
        <v>74.25</v>
      </c>
      <c r="O13" s="44">
        <f t="shared" si="4"/>
        <v>214.25</v>
      </c>
    </row>
    <row r="14" spans="1:15" ht="15">
      <c r="A14" s="20">
        <v>11</v>
      </c>
      <c r="B14" s="11" t="s">
        <v>114</v>
      </c>
      <c r="C14" s="11" t="s">
        <v>115</v>
      </c>
      <c r="D14" s="12">
        <v>3</v>
      </c>
      <c r="E14" s="13" t="s">
        <v>18</v>
      </c>
      <c r="F14" s="12" t="s">
        <v>27</v>
      </c>
      <c r="G14" s="25">
        <v>1</v>
      </c>
      <c r="H14" s="25">
        <f t="shared" si="0"/>
        <v>5</v>
      </c>
      <c r="I14" s="25">
        <v>20</v>
      </c>
      <c r="J14" s="25">
        <f t="shared" si="1"/>
        <v>40</v>
      </c>
      <c r="K14" s="23">
        <v>13.35</v>
      </c>
      <c r="L14" s="21">
        <f t="shared" si="2"/>
        <v>58.25</v>
      </c>
      <c r="M14" s="23">
        <v>1.53</v>
      </c>
      <c r="N14" s="23">
        <f t="shared" si="3"/>
        <v>68.85</v>
      </c>
      <c r="O14" s="44">
        <f t="shared" si="4"/>
        <v>172.1</v>
      </c>
    </row>
    <row r="15" spans="1:15" ht="15">
      <c r="A15" s="36"/>
      <c r="B15" s="37"/>
      <c r="C15" s="37"/>
      <c r="D15" s="38"/>
      <c r="E15" s="39"/>
      <c r="F15" s="38"/>
      <c r="G15" s="40"/>
      <c r="H15" s="40"/>
      <c r="I15" s="40"/>
      <c r="J15" s="40"/>
      <c r="K15" s="41"/>
      <c r="L15" s="42"/>
      <c r="M15" s="41"/>
      <c r="N15" s="41"/>
      <c r="O15" s="45"/>
    </row>
    <row r="16" spans="2:15" ht="15.75">
      <c r="B16" s="33" t="s">
        <v>123</v>
      </c>
      <c r="G16"/>
      <c r="H16"/>
      <c r="I16"/>
      <c r="J16"/>
      <c r="K16"/>
      <c r="L16"/>
      <c r="M16" s="7"/>
      <c r="N16"/>
      <c r="O16" s="7"/>
    </row>
    <row r="17" spans="1:15" ht="15.75">
      <c r="A17" s="1"/>
      <c r="B17" s="1"/>
      <c r="C17" s="1"/>
      <c r="D17" s="1"/>
      <c r="E17" s="1"/>
      <c r="F17" s="1"/>
      <c r="G17" s="26" t="s">
        <v>2</v>
      </c>
      <c r="H17" s="30"/>
      <c r="I17" s="26" t="s">
        <v>3</v>
      </c>
      <c r="J17" s="30"/>
      <c r="K17" s="26" t="s">
        <v>4</v>
      </c>
      <c r="L17" s="30"/>
      <c r="M17" s="26" t="s">
        <v>21</v>
      </c>
      <c r="N17" s="31"/>
      <c r="O17" s="29"/>
    </row>
    <row r="18" spans="1:15" ht="15">
      <c r="A18" s="10" t="s">
        <v>6</v>
      </c>
      <c r="B18" s="5" t="s">
        <v>0</v>
      </c>
      <c r="C18" s="5" t="s">
        <v>1</v>
      </c>
      <c r="D18" s="5" t="s">
        <v>9</v>
      </c>
      <c r="E18" s="5" t="s">
        <v>10</v>
      </c>
      <c r="F18" s="5" t="s">
        <v>36</v>
      </c>
      <c r="G18" s="24" t="s">
        <v>7</v>
      </c>
      <c r="H18" s="24" t="s">
        <v>8</v>
      </c>
      <c r="I18" s="24" t="s">
        <v>7</v>
      </c>
      <c r="J18" s="24" t="s">
        <v>8</v>
      </c>
      <c r="K18" s="24" t="s">
        <v>7</v>
      </c>
      <c r="L18" s="24" t="s">
        <v>8</v>
      </c>
      <c r="M18" s="24" t="s">
        <v>7</v>
      </c>
      <c r="N18" s="24" t="s">
        <v>8</v>
      </c>
      <c r="O18" s="28" t="s">
        <v>5</v>
      </c>
    </row>
    <row r="19" spans="1:15" ht="15">
      <c r="A19" s="20">
        <v>1</v>
      </c>
      <c r="B19" s="11" t="s">
        <v>32</v>
      </c>
      <c r="C19" s="11" t="s">
        <v>33</v>
      </c>
      <c r="D19" s="12"/>
      <c r="E19" s="13" t="s">
        <v>17</v>
      </c>
      <c r="F19" s="12" t="s">
        <v>27</v>
      </c>
      <c r="G19" s="25">
        <v>14</v>
      </c>
      <c r="H19" s="25">
        <f aca="true" t="shared" si="5" ref="H19:H33">PRODUCT(G19,5)</f>
        <v>70</v>
      </c>
      <c r="I19" s="25">
        <v>24</v>
      </c>
      <c r="J19" s="25">
        <f aca="true" t="shared" si="6" ref="J19:J33">PRODUCT(I19,2)</f>
        <v>48</v>
      </c>
      <c r="K19" s="23">
        <v>5.82</v>
      </c>
      <c r="L19" s="21">
        <f aca="true" t="shared" si="7" ref="L19:L33">125-PRODUCT(K19,5)</f>
        <v>95.9</v>
      </c>
      <c r="M19" s="23">
        <v>1.69</v>
      </c>
      <c r="N19" s="23">
        <f aca="true" t="shared" si="8" ref="N19:N33">PRODUCT(M19,45)</f>
        <v>76.05</v>
      </c>
      <c r="O19" s="44">
        <f aca="true" t="shared" si="9" ref="O19:O33">SUM(H19,J19,L19,N19)</f>
        <v>289.95</v>
      </c>
    </row>
    <row r="20" spans="1:15" ht="15">
      <c r="A20" s="20">
        <v>2</v>
      </c>
      <c r="B20" s="11" t="s">
        <v>95</v>
      </c>
      <c r="C20" s="11" t="s">
        <v>96</v>
      </c>
      <c r="D20" s="12">
        <v>4</v>
      </c>
      <c r="E20" s="13" t="s">
        <v>14</v>
      </c>
      <c r="F20" s="12" t="s">
        <v>27</v>
      </c>
      <c r="G20" s="25">
        <v>10</v>
      </c>
      <c r="H20" s="25">
        <f t="shared" si="5"/>
        <v>50</v>
      </c>
      <c r="I20" s="25">
        <v>27</v>
      </c>
      <c r="J20" s="25">
        <f t="shared" si="6"/>
        <v>54</v>
      </c>
      <c r="K20" s="23">
        <v>6.13</v>
      </c>
      <c r="L20" s="21">
        <f t="shared" si="7"/>
        <v>94.35</v>
      </c>
      <c r="M20" s="23">
        <v>1.66</v>
      </c>
      <c r="N20" s="23">
        <f t="shared" si="8"/>
        <v>74.7</v>
      </c>
      <c r="O20" s="44">
        <f t="shared" si="9"/>
        <v>273.05</v>
      </c>
    </row>
    <row r="21" spans="1:15" ht="15">
      <c r="A21" s="20">
        <v>3</v>
      </c>
      <c r="B21" s="15" t="s">
        <v>92</v>
      </c>
      <c r="C21" s="15" t="s">
        <v>93</v>
      </c>
      <c r="D21" s="14">
        <v>4</v>
      </c>
      <c r="E21" s="16" t="s">
        <v>15</v>
      </c>
      <c r="F21" s="12" t="s">
        <v>27</v>
      </c>
      <c r="G21" s="25">
        <v>12</v>
      </c>
      <c r="H21" s="25">
        <f t="shared" si="5"/>
        <v>60</v>
      </c>
      <c r="I21" s="25">
        <v>18</v>
      </c>
      <c r="J21" s="25">
        <f t="shared" si="6"/>
        <v>36</v>
      </c>
      <c r="K21" s="23">
        <v>6.41</v>
      </c>
      <c r="L21" s="21">
        <f t="shared" si="7"/>
        <v>92.95</v>
      </c>
      <c r="M21" s="23">
        <v>1.85</v>
      </c>
      <c r="N21" s="23">
        <f t="shared" si="8"/>
        <v>83.25</v>
      </c>
      <c r="O21" s="44">
        <f t="shared" si="9"/>
        <v>272.2</v>
      </c>
    </row>
    <row r="22" spans="1:15" ht="15">
      <c r="A22" s="20">
        <v>4</v>
      </c>
      <c r="B22" s="11" t="s">
        <v>106</v>
      </c>
      <c r="C22" s="11" t="s">
        <v>89</v>
      </c>
      <c r="D22" s="12">
        <v>4</v>
      </c>
      <c r="E22" s="13" t="s">
        <v>11</v>
      </c>
      <c r="F22" s="12" t="s">
        <v>27</v>
      </c>
      <c r="G22" s="25">
        <v>9</v>
      </c>
      <c r="H22" s="25">
        <f t="shared" si="5"/>
        <v>45</v>
      </c>
      <c r="I22" s="25">
        <v>25</v>
      </c>
      <c r="J22" s="25">
        <f t="shared" si="6"/>
        <v>50</v>
      </c>
      <c r="K22" s="23">
        <v>6.46</v>
      </c>
      <c r="L22" s="21">
        <f t="shared" si="7"/>
        <v>92.7</v>
      </c>
      <c r="M22" s="23">
        <v>1.7</v>
      </c>
      <c r="N22" s="23">
        <f t="shared" si="8"/>
        <v>76.5</v>
      </c>
      <c r="O22" s="44">
        <f t="shared" si="9"/>
        <v>264.2</v>
      </c>
    </row>
    <row r="23" spans="1:15" ht="15">
      <c r="A23" s="20">
        <v>5</v>
      </c>
      <c r="B23" s="11" t="s">
        <v>100</v>
      </c>
      <c r="C23" s="11" t="s">
        <v>101</v>
      </c>
      <c r="D23" s="12">
        <v>4</v>
      </c>
      <c r="E23" s="13" t="s">
        <v>18</v>
      </c>
      <c r="F23" s="12" t="s">
        <v>27</v>
      </c>
      <c r="G23" s="25">
        <v>7</v>
      </c>
      <c r="H23" s="25">
        <f t="shared" si="5"/>
        <v>35</v>
      </c>
      <c r="I23" s="25">
        <v>22</v>
      </c>
      <c r="J23" s="25">
        <f t="shared" si="6"/>
        <v>44</v>
      </c>
      <c r="K23" s="23">
        <v>4.66</v>
      </c>
      <c r="L23" s="21">
        <f t="shared" si="7"/>
        <v>101.7</v>
      </c>
      <c r="M23" s="23">
        <v>1.78</v>
      </c>
      <c r="N23" s="23">
        <f t="shared" si="8"/>
        <v>80.1</v>
      </c>
      <c r="O23" s="44">
        <f t="shared" si="9"/>
        <v>260.79999999999995</v>
      </c>
    </row>
    <row r="24" spans="1:15" ht="15">
      <c r="A24" s="20">
        <v>6</v>
      </c>
      <c r="B24" s="11" t="s">
        <v>97</v>
      </c>
      <c r="C24" s="11" t="s">
        <v>98</v>
      </c>
      <c r="D24" s="12">
        <v>4</v>
      </c>
      <c r="E24" s="13" t="s">
        <v>34</v>
      </c>
      <c r="F24" s="12" t="s">
        <v>27</v>
      </c>
      <c r="G24" s="25">
        <v>7</v>
      </c>
      <c r="H24" s="25">
        <f t="shared" si="5"/>
        <v>35</v>
      </c>
      <c r="I24" s="25">
        <v>24</v>
      </c>
      <c r="J24" s="25">
        <f t="shared" si="6"/>
        <v>48</v>
      </c>
      <c r="K24" s="23">
        <v>6.91</v>
      </c>
      <c r="L24" s="21">
        <f t="shared" si="7"/>
        <v>90.45</v>
      </c>
      <c r="M24" s="23">
        <v>1.68</v>
      </c>
      <c r="N24" s="23">
        <f t="shared" si="8"/>
        <v>75.6</v>
      </c>
      <c r="O24" s="44">
        <f t="shared" si="9"/>
        <v>249.04999999999998</v>
      </c>
    </row>
    <row r="25" spans="1:15" ht="15">
      <c r="A25" s="20">
        <v>7</v>
      </c>
      <c r="B25" s="11" t="s">
        <v>116</v>
      </c>
      <c r="C25" s="11" t="s">
        <v>117</v>
      </c>
      <c r="D25" s="12">
        <v>4</v>
      </c>
      <c r="E25" s="13" t="s">
        <v>26</v>
      </c>
      <c r="F25" s="12" t="s">
        <v>27</v>
      </c>
      <c r="G25" s="25">
        <v>5</v>
      </c>
      <c r="H25" s="25">
        <f t="shared" si="5"/>
        <v>25</v>
      </c>
      <c r="I25" s="25">
        <v>25</v>
      </c>
      <c r="J25" s="25">
        <f t="shared" si="6"/>
        <v>50</v>
      </c>
      <c r="K25" s="23">
        <v>6.66</v>
      </c>
      <c r="L25" s="21">
        <f t="shared" si="7"/>
        <v>91.7</v>
      </c>
      <c r="M25" s="23">
        <v>1.8</v>
      </c>
      <c r="N25" s="23">
        <f t="shared" si="8"/>
        <v>81</v>
      </c>
      <c r="O25" s="44">
        <f t="shared" si="9"/>
        <v>247.7</v>
      </c>
    </row>
    <row r="26" spans="1:15" ht="15">
      <c r="A26" s="20">
        <v>8</v>
      </c>
      <c r="B26" s="11" t="s">
        <v>90</v>
      </c>
      <c r="C26" s="11" t="s">
        <v>91</v>
      </c>
      <c r="D26" s="12">
        <v>4</v>
      </c>
      <c r="E26" s="13" t="s">
        <v>23</v>
      </c>
      <c r="F26" s="12" t="s">
        <v>27</v>
      </c>
      <c r="G26" s="25">
        <v>9</v>
      </c>
      <c r="H26" s="25">
        <f t="shared" si="5"/>
        <v>45</v>
      </c>
      <c r="I26" s="25">
        <v>20</v>
      </c>
      <c r="J26" s="25">
        <f t="shared" si="6"/>
        <v>40</v>
      </c>
      <c r="K26" s="23">
        <v>6.82</v>
      </c>
      <c r="L26" s="21">
        <f t="shared" si="7"/>
        <v>90.9</v>
      </c>
      <c r="M26" s="23">
        <v>1.46</v>
      </c>
      <c r="N26" s="23">
        <f t="shared" si="8"/>
        <v>65.7</v>
      </c>
      <c r="O26" s="44">
        <f t="shared" si="9"/>
        <v>241.60000000000002</v>
      </c>
    </row>
    <row r="27" spans="1:15" ht="15">
      <c r="A27" s="20">
        <v>9</v>
      </c>
      <c r="B27" s="11" t="s">
        <v>104</v>
      </c>
      <c r="C27" s="11" t="s">
        <v>105</v>
      </c>
      <c r="D27" s="12">
        <v>4</v>
      </c>
      <c r="E27" s="13" t="s">
        <v>13</v>
      </c>
      <c r="F27" s="12" t="s">
        <v>27</v>
      </c>
      <c r="G27" s="25">
        <v>4</v>
      </c>
      <c r="H27" s="25">
        <f t="shared" si="5"/>
        <v>20</v>
      </c>
      <c r="I27" s="25">
        <v>26</v>
      </c>
      <c r="J27" s="25">
        <f t="shared" si="6"/>
        <v>52</v>
      </c>
      <c r="K27" s="23">
        <v>7.32</v>
      </c>
      <c r="L27" s="21">
        <f t="shared" si="7"/>
        <v>88.4</v>
      </c>
      <c r="M27" s="23">
        <v>1.74</v>
      </c>
      <c r="N27" s="23">
        <f t="shared" si="8"/>
        <v>78.3</v>
      </c>
      <c r="O27" s="44">
        <f t="shared" si="9"/>
        <v>238.7</v>
      </c>
    </row>
    <row r="28" spans="1:15" ht="15">
      <c r="A28" s="20">
        <v>10</v>
      </c>
      <c r="B28" s="11" t="s">
        <v>69</v>
      </c>
      <c r="C28" s="11" t="s">
        <v>94</v>
      </c>
      <c r="D28" s="12">
        <v>4</v>
      </c>
      <c r="E28" s="13" t="s">
        <v>37</v>
      </c>
      <c r="F28" s="12" t="s">
        <v>27</v>
      </c>
      <c r="G28" s="25">
        <v>7</v>
      </c>
      <c r="H28" s="25">
        <f t="shared" si="5"/>
        <v>35</v>
      </c>
      <c r="I28" s="25">
        <v>25</v>
      </c>
      <c r="J28" s="25">
        <f t="shared" si="6"/>
        <v>50</v>
      </c>
      <c r="K28" s="23">
        <v>8.44</v>
      </c>
      <c r="L28" s="21">
        <f t="shared" si="7"/>
        <v>82.80000000000001</v>
      </c>
      <c r="M28" s="23">
        <v>1.57</v>
      </c>
      <c r="N28" s="23">
        <f t="shared" si="8"/>
        <v>70.65</v>
      </c>
      <c r="O28" s="44">
        <f t="shared" si="9"/>
        <v>238.45000000000002</v>
      </c>
    </row>
    <row r="29" spans="1:15" ht="15">
      <c r="A29" s="20">
        <v>11</v>
      </c>
      <c r="B29" s="11" t="s">
        <v>99</v>
      </c>
      <c r="C29" s="11" t="s">
        <v>93</v>
      </c>
      <c r="D29" s="12">
        <v>4</v>
      </c>
      <c r="E29" s="16" t="s">
        <v>24</v>
      </c>
      <c r="F29" s="12" t="s">
        <v>27</v>
      </c>
      <c r="G29" s="25">
        <v>6</v>
      </c>
      <c r="H29" s="25">
        <f t="shared" si="5"/>
        <v>30</v>
      </c>
      <c r="I29" s="25">
        <v>21</v>
      </c>
      <c r="J29" s="25">
        <f t="shared" si="6"/>
        <v>42</v>
      </c>
      <c r="K29" s="23">
        <v>8.85</v>
      </c>
      <c r="L29" s="21">
        <f t="shared" si="7"/>
        <v>80.75</v>
      </c>
      <c r="M29" s="23">
        <v>1.53</v>
      </c>
      <c r="N29" s="23">
        <f t="shared" si="8"/>
        <v>68.85</v>
      </c>
      <c r="O29" s="44">
        <f t="shared" si="9"/>
        <v>221.6</v>
      </c>
    </row>
    <row r="30" spans="1:15" ht="15">
      <c r="A30" s="20">
        <v>12</v>
      </c>
      <c r="B30" s="11" t="s">
        <v>107</v>
      </c>
      <c r="C30" s="11" t="s">
        <v>108</v>
      </c>
      <c r="D30" s="12">
        <v>4</v>
      </c>
      <c r="E30" s="13" t="s">
        <v>29</v>
      </c>
      <c r="F30" s="12" t="s">
        <v>27</v>
      </c>
      <c r="G30" s="25">
        <v>3</v>
      </c>
      <c r="H30" s="25">
        <f t="shared" si="5"/>
        <v>15</v>
      </c>
      <c r="I30" s="25">
        <v>20</v>
      </c>
      <c r="J30" s="25">
        <f t="shared" si="6"/>
        <v>40</v>
      </c>
      <c r="K30" s="23">
        <v>7.63</v>
      </c>
      <c r="L30" s="21">
        <f t="shared" si="7"/>
        <v>86.85</v>
      </c>
      <c r="M30" s="23">
        <v>1.64</v>
      </c>
      <c r="N30" s="23">
        <f t="shared" si="8"/>
        <v>73.8</v>
      </c>
      <c r="O30" s="44">
        <f t="shared" si="9"/>
        <v>215.64999999999998</v>
      </c>
    </row>
    <row r="31" spans="1:15" ht="15">
      <c r="A31" s="20">
        <v>13</v>
      </c>
      <c r="B31" s="35" t="s">
        <v>118</v>
      </c>
      <c r="C31" s="35" t="s">
        <v>119</v>
      </c>
      <c r="D31" s="17">
        <v>4</v>
      </c>
      <c r="E31" s="13" t="s">
        <v>30</v>
      </c>
      <c r="F31" s="12" t="s">
        <v>27</v>
      </c>
      <c r="G31" s="25">
        <v>4</v>
      </c>
      <c r="H31" s="25">
        <f t="shared" si="5"/>
        <v>20</v>
      </c>
      <c r="I31" s="25">
        <v>18</v>
      </c>
      <c r="J31" s="25">
        <f t="shared" si="6"/>
        <v>36</v>
      </c>
      <c r="K31" s="23">
        <v>8.66</v>
      </c>
      <c r="L31" s="21">
        <f t="shared" si="7"/>
        <v>81.7</v>
      </c>
      <c r="M31" s="23">
        <v>1.69</v>
      </c>
      <c r="N31" s="23">
        <f t="shared" si="8"/>
        <v>76.05</v>
      </c>
      <c r="O31" s="44">
        <f t="shared" si="9"/>
        <v>213.75</v>
      </c>
    </row>
    <row r="32" spans="1:15" ht="15">
      <c r="A32" s="20">
        <v>14</v>
      </c>
      <c r="B32" s="11" t="s">
        <v>120</v>
      </c>
      <c r="C32" s="11" t="s">
        <v>121</v>
      </c>
      <c r="D32" s="12">
        <v>4</v>
      </c>
      <c r="E32" s="13" t="s">
        <v>16</v>
      </c>
      <c r="F32" s="12" t="s">
        <v>27</v>
      </c>
      <c r="G32" s="25">
        <v>2</v>
      </c>
      <c r="H32" s="25">
        <f t="shared" si="5"/>
        <v>10</v>
      </c>
      <c r="I32" s="25">
        <v>18</v>
      </c>
      <c r="J32" s="25">
        <f t="shared" si="6"/>
        <v>36</v>
      </c>
      <c r="K32" s="23">
        <v>8.41</v>
      </c>
      <c r="L32" s="21">
        <f t="shared" si="7"/>
        <v>82.95</v>
      </c>
      <c r="M32" s="23">
        <v>1.68</v>
      </c>
      <c r="N32" s="23">
        <f t="shared" si="8"/>
        <v>75.6</v>
      </c>
      <c r="O32" s="44">
        <f t="shared" si="9"/>
        <v>204.54999999999998</v>
      </c>
    </row>
    <row r="33" spans="1:15" ht="15">
      <c r="A33" s="20">
        <v>15</v>
      </c>
      <c r="B33" s="11" t="s">
        <v>102</v>
      </c>
      <c r="C33" s="11" t="s">
        <v>103</v>
      </c>
      <c r="D33" s="17">
        <v>4</v>
      </c>
      <c r="E33" s="13" t="s">
        <v>20</v>
      </c>
      <c r="F33" s="12" t="s">
        <v>27</v>
      </c>
      <c r="G33" s="25">
        <v>0</v>
      </c>
      <c r="H33" s="25">
        <f t="shared" si="5"/>
        <v>0</v>
      </c>
      <c r="I33" s="25">
        <v>18</v>
      </c>
      <c r="J33" s="25">
        <f t="shared" si="6"/>
        <v>36</v>
      </c>
      <c r="K33" s="23">
        <v>8.22</v>
      </c>
      <c r="L33" s="21">
        <f t="shared" si="7"/>
        <v>83.9</v>
      </c>
      <c r="M33" s="23">
        <v>1.59</v>
      </c>
      <c r="N33" s="23">
        <f t="shared" si="8"/>
        <v>71.55</v>
      </c>
      <c r="O33" s="44">
        <f t="shared" si="9"/>
        <v>191.45</v>
      </c>
    </row>
  </sheetData>
  <sheetProtection/>
  <printOptions/>
  <pageMargins left="0.2362204724409449" right="0.2362204724409449" top="0.35433070866141736" bottom="0.35433070866141736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O31"/>
  <sheetViews>
    <sheetView zoomScalePageLayoutView="0" workbookViewId="0" topLeftCell="A1">
      <selection activeCell="F33" sqref="F33"/>
    </sheetView>
  </sheetViews>
  <sheetFormatPr defaultColWidth="11.421875" defaultRowHeight="12.75"/>
  <cols>
    <col min="1" max="1" width="8.140625" style="0" customWidth="1"/>
    <col min="2" max="2" width="15.57421875" style="0" customWidth="1"/>
    <col min="4" max="4" width="3.8515625" style="0" customWidth="1"/>
    <col min="5" max="5" width="16.140625" style="0" bestFit="1" customWidth="1"/>
    <col min="6" max="6" width="10.421875" style="0" bestFit="1" customWidth="1"/>
    <col min="7" max="7" width="7.28125" style="0" customWidth="1"/>
    <col min="8" max="8" width="8.140625" style="0" customWidth="1"/>
    <col min="9" max="9" width="7.28125" style="0" customWidth="1"/>
    <col min="10" max="10" width="8.140625" style="0" customWidth="1"/>
    <col min="11" max="11" width="7.28125" style="0" customWidth="1"/>
    <col min="12" max="12" width="8.140625" style="0" customWidth="1"/>
    <col min="13" max="13" width="7.28125" style="7" customWidth="1"/>
    <col min="14" max="14" width="8.140625" style="0" customWidth="1"/>
    <col min="15" max="15" width="13.7109375" style="46" bestFit="1" customWidth="1"/>
    <col min="16" max="16" width="6.140625" style="0" customWidth="1"/>
  </cols>
  <sheetData>
    <row r="2" spans="2:15" ht="18">
      <c r="B2" s="32" t="s">
        <v>122</v>
      </c>
      <c r="C2" s="32"/>
      <c r="D2" s="32"/>
      <c r="E2" s="32"/>
      <c r="F2" s="32"/>
      <c r="G2" s="32"/>
      <c r="H2" s="32"/>
      <c r="O2" s="7"/>
    </row>
    <row r="3" spans="2:15" ht="18">
      <c r="B3" s="32"/>
      <c r="C3" s="32"/>
      <c r="D3" s="32"/>
      <c r="E3" s="32"/>
      <c r="F3" s="32"/>
      <c r="G3" s="32"/>
      <c r="H3" s="32"/>
      <c r="O3" s="7"/>
    </row>
    <row r="4" spans="2:15" s="47" customFormat="1" ht="15.75">
      <c r="B4" s="33" t="s">
        <v>125</v>
      </c>
      <c r="C4" s="33"/>
      <c r="D4" s="33"/>
      <c r="E4" s="33"/>
      <c r="F4" s="33"/>
      <c r="G4" s="2" t="s">
        <v>19</v>
      </c>
      <c r="H4" s="3"/>
      <c r="I4" s="2" t="s">
        <v>3</v>
      </c>
      <c r="J4" s="3"/>
      <c r="K4" s="2" t="s">
        <v>4</v>
      </c>
      <c r="L4" s="3"/>
      <c r="M4" s="8" t="s">
        <v>21</v>
      </c>
      <c r="N4" s="4"/>
      <c r="O4" s="48"/>
    </row>
    <row r="5" spans="1:15" ht="15">
      <c r="A5" s="10" t="s">
        <v>6</v>
      </c>
      <c r="B5" s="5" t="s">
        <v>0</v>
      </c>
      <c r="C5" s="5" t="s">
        <v>1</v>
      </c>
      <c r="D5" s="5" t="s">
        <v>9</v>
      </c>
      <c r="E5" s="6" t="s">
        <v>10</v>
      </c>
      <c r="F5" s="5" t="s">
        <v>36</v>
      </c>
      <c r="G5" s="5" t="s">
        <v>7</v>
      </c>
      <c r="H5" s="5" t="s">
        <v>8</v>
      </c>
      <c r="I5" s="5" t="s">
        <v>7</v>
      </c>
      <c r="J5" s="5" t="s">
        <v>8</v>
      </c>
      <c r="K5" s="5" t="s">
        <v>7</v>
      </c>
      <c r="L5" s="5" t="s">
        <v>8</v>
      </c>
      <c r="M5" s="9" t="s">
        <v>7</v>
      </c>
      <c r="N5" s="5" t="s">
        <v>8</v>
      </c>
      <c r="O5" s="28" t="s">
        <v>5</v>
      </c>
    </row>
    <row r="6" spans="1:15" ht="15">
      <c r="A6" s="22">
        <v>1</v>
      </c>
      <c r="B6" s="18" t="s">
        <v>69</v>
      </c>
      <c r="C6" s="18" t="s">
        <v>70</v>
      </c>
      <c r="D6" s="12">
        <v>3</v>
      </c>
      <c r="E6" s="13" t="s">
        <v>11</v>
      </c>
      <c r="F6" s="19" t="s">
        <v>28</v>
      </c>
      <c r="G6" s="20">
        <v>81</v>
      </c>
      <c r="H6" s="20">
        <f aca="true" t="shared" si="0" ref="H6:H17">PRODUCT(G6,1)</f>
        <v>81</v>
      </c>
      <c r="I6" s="20">
        <v>20</v>
      </c>
      <c r="J6" s="20">
        <f aca="true" t="shared" si="1" ref="J6:J17">PRODUCT(I6,2)</f>
        <v>40</v>
      </c>
      <c r="K6" s="23">
        <v>9.72</v>
      </c>
      <c r="L6" s="21">
        <f aca="true" t="shared" si="2" ref="L6:L17">125-PRODUCT(K6,5)</f>
        <v>76.4</v>
      </c>
      <c r="M6" s="23">
        <v>1.49</v>
      </c>
      <c r="N6" s="23">
        <f aca="true" t="shared" si="3" ref="N6:N17">PRODUCT(M6,45)</f>
        <v>67.05</v>
      </c>
      <c r="O6" s="44">
        <f aca="true" t="shared" si="4" ref="O6:O17">SUM(H6,J6,L6,N6)</f>
        <v>264.45</v>
      </c>
    </row>
    <row r="7" spans="1:15" ht="15">
      <c r="A7" s="22">
        <v>2</v>
      </c>
      <c r="B7" s="11" t="s">
        <v>65</v>
      </c>
      <c r="C7" s="11" t="s">
        <v>66</v>
      </c>
      <c r="D7" s="12">
        <v>3</v>
      </c>
      <c r="E7" s="13" t="s">
        <v>34</v>
      </c>
      <c r="F7" s="19" t="s">
        <v>28</v>
      </c>
      <c r="G7" s="20">
        <v>63</v>
      </c>
      <c r="H7" s="20">
        <f t="shared" si="0"/>
        <v>63</v>
      </c>
      <c r="I7" s="20">
        <v>27</v>
      </c>
      <c r="J7" s="20">
        <f t="shared" si="1"/>
        <v>54</v>
      </c>
      <c r="K7" s="23">
        <v>10.82</v>
      </c>
      <c r="L7" s="21">
        <f t="shared" si="2"/>
        <v>70.9</v>
      </c>
      <c r="M7" s="23">
        <v>1.58</v>
      </c>
      <c r="N7" s="23">
        <f t="shared" si="3"/>
        <v>71.10000000000001</v>
      </c>
      <c r="O7" s="44">
        <f t="shared" si="4"/>
        <v>259</v>
      </c>
    </row>
    <row r="8" spans="1:15" ht="15">
      <c r="A8" s="22">
        <v>3</v>
      </c>
      <c r="B8" s="18" t="s">
        <v>63</v>
      </c>
      <c r="C8" s="18" t="s">
        <v>64</v>
      </c>
      <c r="D8" s="12">
        <v>3</v>
      </c>
      <c r="E8" s="13" t="s">
        <v>14</v>
      </c>
      <c r="F8" s="19" t="s">
        <v>28</v>
      </c>
      <c r="G8" s="20">
        <v>58</v>
      </c>
      <c r="H8" s="20">
        <f t="shared" si="0"/>
        <v>58</v>
      </c>
      <c r="I8" s="20">
        <v>17</v>
      </c>
      <c r="J8" s="20">
        <f t="shared" si="1"/>
        <v>34</v>
      </c>
      <c r="K8" s="23">
        <v>7.94</v>
      </c>
      <c r="L8" s="21">
        <f t="shared" si="2"/>
        <v>85.3</v>
      </c>
      <c r="M8" s="23">
        <v>1.67</v>
      </c>
      <c r="N8" s="23">
        <f t="shared" si="3"/>
        <v>75.14999999999999</v>
      </c>
      <c r="O8" s="44">
        <f t="shared" si="4"/>
        <v>252.45</v>
      </c>
    </row>
    <row r="9" spans="1:15" ht="15">
      <c r="A9" s="22">
        <v>4</v>
      </c>
      <c r="B9" s="18" t="s">
        <v>71</v>
      </c>
      <c r="C9" s="18" t="s">
        <v>72</v>
      </c>
      <c r="D9" s="12">
        <v>3</v>
      </c>
      <c r="E9" s="13" t="s">
        <v>29</v>
      </c>
      <c r="F9" s="19" t="s">
        <v>28</v>
      </c>
      <c r="G9" s="20">
        <v>60</v>
      </c>
      <c r="H9" s="20">
        <f t="shared" si="0"/>
        <v>60</v>
      </c>
      <c r="I9" s="20">
        <v>17</v>
      </c>
      <c r="J9" s="20">
        <f t="shared" si="1"/>
        <v>34</v>
      </c>
      <c r="K9" s="23">
        <v>8.66</v>
      </c>
      <c r="L9" s="21">
        <f t="shared" si="2"/>
        <v>81.7</v>
      </c>
      <c r="M9" s="23">
        <v>1.56</v>
      </c>
      <c r="N9" s="23">
        <f t="shared" si="3"/>
        <v>70.2</v>
      </c>
      <c r="O9" s="44">
        <f t="shared" si="4"/>
        <v>245.89999999999998</v>
      </c>
    </row>
    <row r="10" spans="1:15" ht="15">
      <c r="A10" s="22">
        <v>5</v>
      </c>
      <c r="B10" s="34" t="s">
        <v>52</v>
      </c>
      <c r="C10" s="34" t="s">
        <v>53</v>
      </c>
      <c r="D10" s="12">
        <v>3</v>
      </c>
      <c r="E10" s="13" t="s">
        <v>23</v>
      </c>
      <c r="F10" s="19" t="s">
        <v>28</v>
      </c>
      <c r="G10" s="20">
        <v>51</v>
      </c>
      <c r="H10" s="20">
        <f t="shared" si="0"/>
        <v>51</v>
      </c>
      <c r="I10" s="20">
        <v>15</v>
      </c>
      <c r="J10" s="20">
        <f t="shared" si="1"/>
        <v>30</v>
      </c>
      <c r="K10" s="23">
        <v>6.37</v>
      </c>
      <c r="L10" s="21">
        <f t="shared" si="2"/>
        <v>93.15</v>
      </c>
      <c r="M10" s="23">
        <v>1.53</v>
      </c>
      <c r="N10" s="23">
        <f t="shared" si="3"/>
        <v>68.85</v>
      </c>
      <c r="O10" s="44">
        <f t="shared" si="4"/>
        <v>243</v>
      </c>
    </row>
    <row r="11" spans="1:15" ht="15">
      <c r="A11" s="22">
        <v>6</v>
      </c>
      <c r="B11" s="18" t="s">
        <v>58</v>
      </c>
      <c r="C11" s="18" t="s">
        <v>59</v>
      </c>
      <c r="D11" s="14">
        <v>3</v>
      </c>
      <c r="E11" s="16" t="s">
        <v>15</v>
      </c>
      <c r="F11" s="19" t="s">
        <v>28</v>
      </c>
      <c r="G11" s="20">
        <v>66</v>
      </c>
      <c r="H11" s="20">
        <f t="shared" si="0"/>
        <v>66</v>
      </c>
      <c r="I11" s="20">
        <v>18</v>
      </c>
      <c r="J11" s="20">
        <f t="shared" si="1"/>
        <v>36</v>
      </c>
      <c r="K11" s="23">
        <v>13.75</v>
      </c>
      <c r="L11" s="21">
        <f t="shared" si="2"/>
        <v>56.25</v>
      </c>
      <c r="M11" s="23">
        <v>1.62</v>
      </c>
      <c r="N11" s="23">
        <f t="shared" si="3"/>
        <v>72.9</v>
      </c>
      <c r="O11" s="44">
        <f t="shared" si="4"/>
        <v>231.15</v>
      </c>
    </row>
    <row r="12" spans="1:15" ht="15">
      <c r="A12" s="22">
        <v>7</v>
      </c>
      <c r="B12" s="18" t="s">
        <v>56</v>
      </c>
      <c r="C12" s="18" t="s">
        <v>57</v>
      </c>
      <c r="D12" s="12">
        <v>3</v>
      </c>
      <c r="E12" s="13" t="s">
        <v>26</v>
      </c>
      <c r="F12" s="19" t="s">
        <v>28</v>
      </c>
      <c r="G12" s="20">
        <v>43</v>
      </c>
      <c r="H12" s="20">
        <f t="shared" si="0"/>
        <v>43</v>
      </c>
      <c r="I12" s="20">
        <v>19</v>
      </c>
      <c r="J12" s="20">
        <f t="shared" si="1"/>
        <v>38</v>
      </c>
      <c r="K12" s="23">
        <v>9.97</v>
      </c>
      <c r="L12" s="21">
        <f t="shared" si="2"/>
        <v>75.15</v>
      </c>
      <c r="M12" s="23">
        <v>1.59</v>
      </c>
      <c r="N12" s="23">
        <f t="shared" si="3"/>
        <v>71.55</v>
      </c>
      <c r="O12" s="44">
        <f t="shared" si="4"/>
        <v>227.7</v>
      </c>
    </row>
    <row r="13" spans="1:15" ht="15">
      <c r="A13" s="22">
        <v>8</v>
      </c>
      <c r="B13" s="18" t="s">
        <v>54</v>
      </c>
      <c r="C13" s="18" t="s">
        <v>55</v>
      </c>
      <c r="D13" s="12">
        <v>3</v>
      </c>
      <c r="E13" s="13" t="s">
        <v>12</v>
      </c>
      <c r="F13" s="19" t="s">
        <v>28</v>
      </c>
      <c r="G13" s="20">
        <v>57</v>
      </c>
      <c r="H13" s="20">
        <f t="shared" si="0"/>
        <v>57</v>
      </c>
      <c r="I13" s="20">
        <v>15</v>
      </c>
      <c r="J13" s="20">
        <f t="shared" si="1"/>
        <v>30</v>
      </c>
      <c r="K13" s="23">
        <v>11.87</v>
      </c>
      <c r="L13" s="21">
        <f t="shared" si="2"/>
        <v>65.65</v>
      </c>
      <c r="M13" s="23">
        <v>1.54</v>
      </c>
      <c r="N13" s="23">
        <f t="shared" si="3"/>
        <v>69.3</v>
      </c>
      <c r="O13" s="44">
        <f t="shared" si="4"/>
        <v>221.95</v>
      </c>
    </row>
    <row r="14" spans="1:15" ht="15">
      <c r="A14" s="22">
        <v>9</v>
      </c>
      <c r="B14" s="18" t="s">
        <v>61</v>
      </c>
      <c r="C14" s="18" t="s">
        <v>62</v>
      </c>
      <c r="D14" s="12">
        <v>3</v>
      </c>
      <c r="E14" s="13" t="s">
        <v>37</v>
      </c>
      <c r="F14" s="19" t="s">
        <v>28</v>
      </c>
      <c r="G14" s="20">
        <v>33</v>
      </c>
      <c r="H14" s="20">
        <f t="shared" si="0"/>
        <v>33</v>
      </c>
      <c r="I14" s="20">
        <v>15</v>
      </c>
      <c r="J14" s="20">
        <f t="shared" si="1"/>
        <v>30</v>
      </c>
      <c r="K14" s="23">
        <v>8.03</v>
      </c>
      <c r="L14" s="21">
        <f t="shared" si="2"/>
        <v>84.85</v>
      </c>
      <c r="M14" s="23">
        <v>1.51</v>
      </c>
      <c r="N14" s="23">
        <f t="shared" si="3"/>
        <v>67.95</v>
      </c>
      <c r="O14" s="44">
        <f t="shared" si="4"/>
        <v>215.8</v>
      </c>
    </row>
    <row r="15" spans="1:15" ht="15">
      <c r="A15" s="22">
        <v>10</v>
      </c>
      <c r="B15" s="18" t="s">
        <v>112</v>
      </c>
      <c r="C15" s="18" t="s">
        <v>113</v>
      </c>
      <c r="D15" s="12">
        <v>3</v>
      </c>
      <c r="E15" s="13" t="s">
        <v>13</v>
      </c>
      <c r="F15" s="19" t="s">
        <v>28</v>
      </c>
      <c r="G15" s="20">
        <v>63</v>
      </c>
      <c r="H15" s="20">
        <f t="shared" si="0"/>
        <v>63</v>
      </c>
      <c r="I15" s="20">
        <v>15</v>
      </c>
      <c r="J15" s="20">
        <f t="shared" si="1"/>
        <v>30</v>
      </c>
      <c r="K15" s="23">
        <v>18.13</v>
      </c>
      <c r="L15" s="21">
        <f t="shared" si="2"/>
        <v>34.35000000000001</v>
      </c>
      <c r="M15" s="23">
        <v>1.68</v>
      </c>
      <c r="N15" s="23">
        <f t="shared" si="3"/>
        <v>75.6</v>
      </c>
      <c r="O15" s="44">
        <f t="shared" si="4"/>
        <v>202.95</v>
      </c>
    </row>
    <row r="16" spans="1:15" ht="15">
      <c r="A16" s="22">
        <v>11</v>
      </c>
      <c r="B16" s="18" t="s">
        <v>67</v>
      </c>
      <c r="C16" s="18" t="s">
        <v>68</v>
      </c>
      <c r="D16" s="12">
        <v>3</v>
      </c>
      <c r="E16" s="13" t="s">
        <v>20</v>
      </c>
      <c r="F16" s="19" t="s">
        <v>28</v>
      </c>
      <c r="G16" s="20">
        <v>39</v>
      </c>
      <c r="H16" s="20">
        <f t="shared" si="0"/>
        <v>39</v>
      </c>
      <c r="I16" s="20">
        <v>21</v>
      </c>
      <c r="J16" s="20">
        <f t="shared" si="1"/>
        <v>42</v>
      </c>
      <c r="K16" s="23">
        <v>16.72</v>
      </c>
      <c r="L16" s="21">
        <f t="shared" si="2"/>
        <v>41.400000000000006</v>
      </c>
      <c r="M16" s="23">
        <v>1.59</v>
      </c>
      <c r="N16" s="23">
        <f t="shared" si="3"/>
        <v>71.55</v>
      </c>
      <c r="O16" s="44">
        <f t="shared" si="4"/>
        <v>193.95</v>
      </c>
    </row>
    <row r="17" spans="1:15" ht="15">
      <c r="A17" s="22">
        <v>12</v>
      </c>
      <c r="B17" s="18" t="s">
        <v>60</v>
      </c>
      <c r="C17" s="18" t="s">
        <v>25</v>
      </c>
      <c r="D17" s="12">
        <v>3</v>
      </c>
      <c r="E17" s="13" t="s">
        <v>30</v>
      </c>
      <c r="F17" s="19" t="s">
        <v>28</v>
      </c>
      <c r="G17" s="20">
        <v>54</v>
      </c>
      <c r="H17" s="20">
        <f t="shared" si="0"/>
        <v>54</v>
      </c>
      <c r="I17" s="20">
        <v>13</v>
      </c>
      <c r="J17" s="20">
        <f t="shared" si="1"/>
        <v>26</v>
      </c>
      <c r="K17" s="23">
        <v>17.16</v>
      </c>
      <c r="L17" s="21">
        <f t="shared" si="2"/>
        <v>39.2</v>
      </c>
      <c r="M17" s="23">
        <v>1.52</v>
      </c>
      <c r="N17" s="23">
        <f t="shared" si="3"/>
        <v>68.4</v>
      </c>
      <c r="O17" s="44">
        <f t="shared" si="4"/>
        <v>187.60000000000002</v>
      </c>
    </row>
    <row r="19" spans="2:15" s="47" customFormat="1" ht="15.75">
      <c r="B19" s="33" t="s">
        <v>124</v>
      </c>
      <c r="C19" s="33"/>
      <c r="D19" s="33"/>
      <c r="E19" s="33"/>
      <c r="F19" s="33"/>
      <c r="G19" s="49"/>
      <c r="H19" s="49"/>
      <c r="I19" s="49"/>
      <c r="J19" s="49"/>
      <c r="K19" s="49"/>
      <c r="L19" s="49"/>
      <c r="M19" s="50"/>
      <c r="N19" s="49"/>
      <c r="O19" s="51"/>
    </row>
    <row r="20" spans="7:15" ht="15.75">
      <c r="G20" s="2" t="s">
        <v>19</v>
      </c>
      <c r="H20" s="3"/>
      <c r="I20" s="2" t="s">
        <v>3</v>
      </c>
      <c r="J20" s="3"/>
      <c r="K20" s="2" t="s">
        <v>4</v>
      </c>
      <c r="L20" s="3"/>
      <c r="M20" s="8" t="s">
        <v>21</v>
      </c>
      <c r="N20" s="4"/>
      <c r="O20" s="48"/>
    </row>
    <row r="21" spans="1:15" ht="15">
      <c r="A21" s="10" t="s">
        <v>6</v>
      </c>
      <c r="B21" s="5" t="s">
        <v>0</v>
      </c>
      <c r="C21" s="5" t="s">
        <v>1</v>
      </c>
      <c r="D21" s="5" t="s">
        <v>9</v>
      </c>
      <c r="E21" s="6" t="s">
        <v>10</v>
      </c>
      <c r="F21" s="5" t="s">
        <v>36</v>
      </c>
      <c r="G21" s="5" t="s">
        <v>7</v>
      </c>
      <c r="H21" s="5" t="s">
        <v>8</v>
      </c>
      <c r="I21" s="5" t="s">
        <v>7</v>
      </c>
      <c r="J21" s="5" t="s">
        <v>8</v>
      </c>
      <c r="K21" s="5" t="s">
        <v>7</v>
      </c>
      <c r="L21" s="5" t="s">
        <v>8</v>
      </c>
      <c r="M21" s="9" t="s">
        <v>7</v>
      </c>
      <c r="N21" s="5" t="s">
        <v>8</v>
      </c>
      <c r="O21" s="28" t="s">
        <v>5</v>
      </c>
    </row>
    <row r="22" spans="1:15" ht="15">
      <c r="A22" s="22">
        <v>1</v>
      </c>
      <c r="B22" s="18" t="s">
        <v>40</v>
      </c>
      <c r="C22" s="18" t="s">
        <v>41</v>
      </c>
      <c r="D22" s="19">
        <v>4</v>
      </c>
      <c r="E22" s="16" t="s">
        <v>15</v>
      </c>
      <c r="F22" s="19" t="s">
        <v>28</v>
      </c>
      <c r="G22" s="20">
        <v>77</v>
      </c>
      <c r="H22" s="20">
        <f aca="true" t="shared" si="5" ref="H22:H31">PRODUCT(G22,1)</f>
        <v>77</v>
      </c>
      <c r="I22" s="20">
        <v>25</v>
      </c>
      <c r="J22" s="20">
        <f aca="true" t="shared" si="6" ref="J22:J31">PRODUCT(I22,2)</f>
        <v>50</v>
      </c>
      <c r="K22" s="23">
        <v>5.85</v>
      </c>
      <c r="L22" s="21">
        <f aca="true" t="shared" si="7" ref="L22:L31">125-PRODUCT(K22,5)</f>
        <v>95.75</v>
      </c>
      <c r="M22" s="23">
        <v>1.74</v>
      </c>
      <c r="N22" s="23">
        <f aca="true" t="shared" si="8" ref="N22:N31">PRODUCT(M22,45)</f>
        <v>78.3</v>
      </c>
      <c r="O22" s="44">
        <f aca="true" t="shared" si="9" ref="O22:O31">SUM(H22,J22,L22,N22)</f>
        <v>301.05</v>
      </c>
    </row>
    <row r="23" spans="1:15" ht="15">
      <c r="A23" s="22">
        <v>2</v>
      </c>
      <c r="B23" s="18" t="s">
        <v>48</v>
      </c>
      <c r="C23" s="18" t="s">
        <v>49</v>
      </c>
      <c r="D23" s="19">
        <v>4</v>
      </c>
      <c r="E23" s="13" t="s">
        <v>29</v>
      </c>
      <c r="F23" s="19" t="s">
        <v>28</v>
      </c>
      <c r="G23" s="20">
        <v>48</v>
      </c>
      <c r="H23" s="20">
        <f t="shared" si="5"/>
        <v>48</v>
      </c>
      <c r="I23" s="20">
        <v>26</v>
      </c>
      <c r="J23" s="20">
        <f t="shared" si="6"/>
        <v>52</v>
      </c>
      <c r="K23" s="23">
        <v>4.91</v>
      </c>
      <c r="L23" s="21">
        <f t="shared" si="7"/>
        <v>100.45</v>
      </c>
      <c r="M23" s="23">
        <v>1.72</v>
      </c>
      <c r="N23" s="23">
        <f t="shared" si="8"/>
        <v>77.4</v>
      </c>
      <c r="O23" s="44">
        <f t="shared" si="9"/>
        <v>277.85</v>
      </c>
    </row>
    <row r="24" spans="1:15" ht="15">
      <c r="A24" s="22">
        <v>3</v>
      </c>
      <c r="B24" s="18" t="s">
        <v>47</v>
      </c>
      <c r="C24" s="18" t="s">
        <v>44</v>
      </c>
      <c r="D24" s="19">
        <v>4</v>
      </c>
      <c r="E24" s="13" t="s">
        <v>11</v>
      </c>
      <c r="F24" s="19" t="s">
        <v>28</v>
      </c>
      <c r="G24" s="20">
        <v>79</v>
      </c>
      <c r="H24" s="20">
        <f t="shared" si="5"/>
        <v>79</v>
      </c>
      <c r="I24" s="20">
        <v>26</v>
      </c>
      <c r="J24" s="20">
        <f t="shared" si="6"/>
        <v>52</v>
      </c>
      <c r="K24" s="23">
        <v>9.28</v>
      </c>
      <c r="L24" s="21">
        <f t="shared" si="7"/>
        <v>78.6</v>
      </c>
      <c r="M24" s="23">
        <v>1.47</v>
      </c>
      <c r="N24" s="23">
        <f t="shared" si="8"/>
        <v>66.15</v>
      </c>
      <c r="O24" s="44">
        <f t="shared" si="9"/>
        <v>275.75</v>
      </c>
    </row>
    <row r="25" spans="1:15" ht="15">
      <c r="A25" s="22">
        <v>4</v>
      </c>
      <c r="B25" s="34" t="s">
        <v>38</v>
      </c>
      <c r="C25" s="34" t="s">
        <v>39</v>
      </c>
      <c r="D25" s="19">
        <v>4</v>
      </c>
      <c r="E25" s="13" t="s">
        <v>23</v>
      </c>
      <c r="F25" s="19" t="s">
        <v>28</v>
      </c>
      <c r="G25" s="20">
        <v>65</v>
      </c>
      <c r="H25" s="20">
        <f t="shared" si="5"/>
        <v>65</v>
      </c>
      <c r="I25" s="20">
        <v>24</v>
      </c>
      <c r="J25" s="20">
        <f t="shared" si="6"/>
        <v>48</v>
      </c>
      <c r="K25" s="23">
        <v>8.13</v>
      </c>
      <c r="L25" s="21">
        <f t="shared" si="7"/>
        <v>84.35</v>
      </c>
      <c r="M25" s="23">
        <v>1.63</v>
      </c>
      <c r="N25" s="23">
        <f t="shared" si="8"/>
        <v>73.35</v>
      </c>
      <c r="O25" s="44">
        <f t="shared" si="9"/>
        <v>270.7</v>
      </c>
    </row>
    <row r="26" spans="1:15" ht="15">
      <c r="A26" s="22">
        <v>5</v>
      </c>
      <c r="B26" s="18" t="s">
        <v>45</v>
      </c>
      <c r="C26" s="18" t="s">
        <v>46</v>
      </c>
      <c r="D26" s="19">
        <v>4</v>
      </c>
      <c r="E26" s="16" t="s">
        <v>24</v>
      </c>
      <c r="F26" s="19" t="s">
        <v>28</v>
      </c>
      <c r="G26" s="20">
        <v>61</v>
      </c>
      <c r="H26" s="20">
        <f t="shared" si="5"/>
        <v>61</v>
      </c>
      <c r="I26" s="20">
        <v>23</v>
      </c>
      <c r="J26" s="20">
        <f t="shared" si="6"/>
        <v>46</v>
      </c>
      <c r="K26" s="23">
        <v>7.68</v>
      </c>
      <c r="L26" s="21">
        <f t="shared" si="7"/>
        <v>86.6</v>
      </c>
      <c r="M26" s="23">
        <v>1.53</v>
      </c>
      <c r="N26" s="23">
        <f t="shared" si="8"/>
        <v>68.85</v>
      </c>
      <c r="O26" s="44">
        <f t="shared" si="9"/>
        <v>262.45</v>
      </c>
    </row>
    <row r="27" spans="1:15" ht="15">
      <c r="A27" s="22">
        <v>6</v>
      </c>
      <c r="B27" s="18" t="s">
        <v>80</v>
      </c>
      <c r="C27" s="18" t="s">
        <v>109</v>
      </c>
      <c r="D27" s="19">
        <v>4</v>
      </c>
      <c r="E27" s="13" t="s">
        <v>16</v>
      </c>
      <c r="F27" s="19" t="s">
        <v>28</v>
      </c>
      <c r="G27" s="20">
        <v>42</v>
      </c>
      <c r="H27" s="20">
        <f t="shared" si="5"/>
        <v>42</v>
      </c>
      <c r="I27" s="20">
        <v>24</v>
      </c>
      <c r="J27" s="20">
        <f t="shared" si="6"/>
        <v>48</v>
      </c>
      <c r="K27" s="23">
        <v>6.63</v>
      </c>
      <c r="L27" s="21">
        <f t="shared" si="7"/>
        <v>91.85</v>
      </c>
      <c r="M27" s="23">
        <v>1.7</v>
      </c>
      <c r="N27" s="23">
        <f t="shared" si="8"/>
        <v>76.5</v>
      </c>
      <c r="O27" s="44">
        <f t="shared" si="9"/>
        <v>258.35</v>
      </c>
    </row>
    <row r="28" spans="1:15" ht="15">
      <c r="A28" s="22">
        <v>7</v>
      </c>
      <c r="B28" s="11" t="s">
        <v>43</v>
      </c>
      <c r="C28" s="11" t="s">
        <v>44</v>
      </c>
      <c r="D28" s="43">
        <v>4</v>
      </c>
      <c r="E28" s="13" t="s">
        <v>34</v>
      </c>
      <c r="F28" s="19" t="s">
        <v>28</v>
      </c>
      <c r="G28" s="20">
        <v>63</v>
      </c>
      <c r="H28" s="20">
        <f t="shared" si="5"/>
        <v>63</v>
      </c>
      <c r="I28" s="20">
        <v>20</v>
      </c>
      <c r="J28" s="20">
        <f t="shared" si="6"/>
        <v>40</v>
      </c>
      <c r="K28" s="23">
        <v>9.03</v>
      </c>
      <c r="L28" s="21">
        <f t="shared" si="7"/>
        <v>79.85</v>
      </c>
      <c r="M28" s="23">
        <v>1.6</v>
      </c>
      <c r="N28" s="23">
        <f t="shared" si="8"/>
        <v>72</v>
      </c>
      <c r="O28" s="44">
        <f t="shared" si="9"/>
        <v>254.85</v>
      </c>
    </row>
    <row r="29" spans="1:15" ht="15">
      <c r="A29" s="22">
        <v>8</v>
      </c>
      <c r="B29" s="18" t="s">
        <v>50</v>
      </c>
      <c r="C29" s="18" t="s">
        <v>51</v>
      </c>
      <c r="D29" s="19">
        <v>4</v>
      </c>
      <c r="E29" s="13" t="s">
        <v>17</v>
      </c>
      <c r="F29" s="19" t="s">
        <v>28</v>
      </c>
      <c r="G29" s="20">
        <v>78</v>
      </c>
      <c r="H29" s="20">
        <f t="shared" si="5"/>
        <v>78</v>
      </c>
      <c r="I29" s="20">
        <v>19</v>
      </c>
      <c r="J29" s="20">
        <f t="shared" si="6"/>
        <v>38</v>
      </c>
      <c r="K29" s="23">
        <v>9.87</v>
      </c>
      <c r="L29" s="21">
        <f t="shared" si="7"/>
        <v>75.65</v>
      </c>
      <c r="M29" s="23">
        <v>1.36</v>
      </c>
      <c r="N29" s="23">
        <f t="shared" si="8"/>
        <v>61.2</v>
      </c>
      <c r="O29" s="44">
        <f t="shared" si="9"/>
        <v>252.85000000000002</v>
      </c>
    </row>
    <row r="30" spans="1:15" ht="15">
      <c r="A30" s="22">
        <v>9</v>
      </c>
      <c r="B30" s="18" t="s">
        <v>110</v>
      </c>
      <c r="C30" s="18" t="s">
        <v>111</v>
      </c>
      <c r="D30" s="19">
        <v>4</v>
      </c>
      <c r="E30" s="13" t="s">
        <v>20</v>
      </c>
      <c r="F30" s="19" t="s">
        <v>28</v>
      </c>
      <c r="G30" s="20">
        <v>45</v>
      </c>
      <c r="H30" s="20">
        <f t="shared" si="5"/>
        <v>45</v>
      </c>
      <c r="I30" s="20">
        <v>15</v>
      </c>
      <c r="J30" s="20">
        <f t="shared" si="6"/>
        <v>30</v>
      </c>
      <c r="K30" s="23">
        <v>8.47</v>
      </c>
      <c r="L30" s="21">
        <f t="shared" si="7"/>
        <v>82.65</v>
      </c>
      <c r="M30" s="23">
        <v>1.7</v>
      </c>
      <c r="N30" s="23">
        <f t="shared" si="8"/>
        <v>76.5</v>
      </c>
      <c r="O30" s="44">
        <f t="shared" si="9"/>
        <v>234.15</v>
      </c>
    </row>
    <row r="31" spans="1:15" ht="15">
      <c r="A31" s="22">
        <v>10</v>
      </c>
      <c r="B31" s="34" t="s">
        <v>42</v>
      </c>
      <c r="C31" s="34" t="s">
        <v>31</v>
      </c>
      <c r="D31" s="19">
        <v>4</v>
      </c>
      <c r="E31" s="13" t="s">
        <v>30</v>
      </c>
      <c r="F31" s="19" t="s">
        <v>28</v>
      </c>
      <c r="G31" s="20">
        <v>40</v>
      </c>
      <c r="H31" s="20">
        <f t="shared" si="5"/>
        <v>40</v>
      </c>
      <c r="I31" s="20">
        <v>19</v>
      </c>
      <c r="J31" s="20">
        <f t="shared" si="6"/>
        <v>38</v>
      </c>
      <c r="K31" s="23">
        <v>11.78</v>
      </c>
      <c r="L31" s="21">
        <f t="shared" si="7"/>
        <v>66.1</v>
      </c>
      <c r="M31" s="23">
        <v>1.65</v>
      </c>
      <c r="N31" s="23">
        <f t="shared" si="8"/>
        <v>74.25</v>
      </c>
      <c r="O31" s="44">
        <f t="shared" si="9"/>
        <v>218.35</v>
      </c>
    </row>
  </sheetData>
  <sheetProtection/>
  <printOptions/>
  <pageMargins left="0.25" right="0.25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8" sqref="D18"/>
    </sheetView>
  </sheetViews>
  <sheetFormatPr defaultColWidth="11.421875" defaultRowHeight="12.75"/>
  <sheetData/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Ihr Benutzername</dc:creator>
  <cp:keywords/>
  <dc:description/>
  <cp:lastModifiedBy>Sportkoordinator</cp:lastModifiedBy>
  <cp:lastPrinted>2016-11-30T18:46:27Z</cp:lastPrinted>
  <dcterms:created xsi:type="dcterms:W3CDTF">2008-11-22T12:05:04Z</dcterms:created>
  <dcterms:modified xsi:type="dcterms:W3CDTF">2016-11-30T18:47:08Z</dcterms:modified>
  <cp:category/>
  <cp:version/>
  <cp:contentType/>
  <cp:contentStatus/>
</cp:coreProperties>
</file>